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ТОЛОВАЯ\Desktop\"/>
    </mc:Choice>
  </mc:AlternateContent>
  <bookViews>
    <workbookView xWindow="720" yWindow="408" windowWidth="27552" windowHeight="12300"/>
  </bookViews>
  <sheets>
    <sheet name="МЕНЮ 7-11" sheetId="4" r:id="rId1"/>
    <sheet name="МЕНЮ 11-18" sheetId="1" r:id="rId2"/>
    <sheet name="Лист2" sheetId="2" r:id="rId3"/>
    <sheet name="Лист 3" sheetId="3" r:id="rId4"/>
  </sheets>
  <definedNames>
    <definedName name="_xlnm.Print_Titles" localSheetId="0">'МЕНЮ 7-11'!$6:$7</definedName>
    <definedName name="_xlnm.Print_Area" localSheetId="0">'МЕНЮ 7-11'!$A$1:$O$1007</definedName>
  </definedNames>
  <calcPr calcId="152511" iterateDelta="1E-4"/>
</workbook>
</file>

<file path=xl/calcChain.xml><?xml version="1.0" encoding="utf-8"?>
<calcChain xmlns="http://schemas.openxmlformats.org/spreadsheetml/2006/main">
  <c r="C53" i="4" l="1"/>
  <c r="C220" i="4" l="1"/>
  <c r="F810" i="4" l="1"/>
  <c r="G810" i="4"/>
  <c r="G701" i="4"/>
  <c r="F611" i="4"/>
  <c r="G611" i="4"/>
  <c r="F504" i="4"/>
  <c r="G504" i="4"/>
  <c r="F399" i="4"/>
  <c r="G399" i="4"/>
  <c r="F296" i="4"/>
  <c r="G296" i="4"/>
  <c r="D206" i="4"/>
  <c r="F206" i="4"/>
  <c r="G206" i="4"/>
  <c r="F8" i="4"/>
  <c r="G8" i="4"/>
  <c r="C24" i="4"/>
  <c r="C84" i="4"/>
  <c r="C117" i="4"/>
  <c r="C147" i="4"/>
  <c r="C178" i="4"/>
  <c r="C251" i="4"/>
  <c r="C279" i="4"/>
  <c r="C312" i="4"/>
  <c r="C342" i="4"/>
  <c r="C367" i="4"/>
  <c r="C417" i="4"/>
  <c r="C451" i="4"/>
  <c r="C480" i="4"/>
  <c r="C519" i="4"/>
  <c r="C555" i="4"/>
  <c r="C593" i="4"/>
  <c r="C626" i="4"/>
  <c r="C650" i="4"/>
  <c r="C677" i="4"/>
  <c r="C716" i="4"/>
  <c r="C755" i="4"/>
  <c r="C793" i="4"/>
  <c r="C802" i="4"/>
  <c r="C825" i="4"/>
  <c r="C854" i="4"/>
  <c r="C884" i="4"/>
  <c r="C979" i="4"/>
  <c r="C949" i="4"/>
  <c r="F903" i="4"/>
  <c r="G903" i="4"/>
  <c r="C918" i="4"/>
  <c r="F8" i="1"/>
  <c r="G8" i="1"/>
  <c r="C24" i="1"/>
  <c r="C53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18" i="1"/>
  <c r="C148" i="1"/>
  <c r="C179" i="1"/>
  <c r="D207" i="1"/>
  <c r="F207" i="1"/>
  <c r="G207" i="1"/>
  <c r="C221" i="1"/>
  <c r="C252" i="1"/>
  <c r="C279" i="1"/>
  <c r="F297" i="1"/>
  <c r="G297" i="1"/>
  <c r="C313" i="1"/>
  <c r="C343" i="1"/>
  <c r="C368" i="1"/>
  <c r="G399" i="1"/>
  <c r="C417" i="1"/>
  <c r="C451" i="1"/>
  <c r="C480" i="1"/>
  <c r="C491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C519" i="1"/>
  <c r="C555" i="1"/>
  <c r="C593" i="1"/>
  <c r="F595" i="1"/>
  <c r="G595" i="1"/>
  <c r="C598" i="1"/>
  <c r="D607" i="1"/>
  <c r="E607" i="1"/>
  <c r="F607" i="1"/>
  <c r="G607" i="1"/>
  <c r="C622" i="1"/>
  <c r="C646" i="1"/>
  <c r="C673" i="1"/>
  <c r="C683" i="1"/>
  <c r="C712" i="1"/>
  <c r="C751" i="1"/>
  <c r="C789" i="1"/>
  <c r="C822" i="1"/>
  <c r="C851" i="1"/>
  <c r="C881" i="1"/>
  <c r="C913" i="1"/>
  <c r="C944" i="1"/>
  <c r="C974" i="1"/>
  <c r="O790" i="1" l="1"/>
  <c r="N790" i="1"/>
  <c r="M790" i="1"/>
  <c r="L790" i="1"/>
  <c r="J790" i="1"/>
  <c r="H790" i="1"/>
  <c r="G790" i="1"/>
  <c r="F790" i="1"/>
  <c r="E790" i="1"/>
  <c r="D790" i="1"/>
  <c r="O752" i="1"/>
  <c r="N752" i="1"/>
  <c r="M752" i="1"/>
  <c r="L752" i="1"/>
  <c r="K752" i="1"/>
  <c r="J752" i="1"/>
  <c r="I752" i="1"/>
  <c r="H752" i="1"/>
  <c r="G752" i="1"/>
  <c r="F752" i="1"/>
  <c r="E752" i="1"/>
  <c r="D752" i="1"/>
  <c r="O713" i="1"/>
  <c r="N713" i="1"/>
  <c r="M713" i="1"/>
  <c r="L713" i="1"/>
  <c r="K713" i="1"/>
  <c r="J713" i="1"/>
  <c r="I713" i="1"/>
  <c r="H713" i="1"/>
  <c r="G713" i="1"/>
  <c r="F713" i="1"/>
  <c r="E713" i="1"/>
  <c r="D713" i="1"/>
  <c r="O697" i="1"/>
  <c r="O799" i="1" s="1"/>
  <c r="N697" i="1"/>
  <c r="M697" i="1"/>
  <c r="L697" i="1"/>
  <c r="K697" i="1"/>
  <c r="K799" i="1" s="1"/>
  <c r="J697" i="1"/>
  <c r="I697" i="1"/>
  <c r="I799" i="1" s="1"/>
  <c r="H697" i="1"/>
  <c r="H799" i="1" s="1"/>
  <c r="G697" i="1"/>
  <c r="G799" i="1" s="1"/>
  <c r="F697" i="1"/>
  <c r="F799" i="1" s="1"/>
  <c r="E697" i="1"/>
  <c r="E799" i="1" s="1"/>
  <c r="D697" i="1"/>
  <c r="D799" i="1" s="1"/>
  <c r="D899" i="1"/>
  <c r="O975" i="1"/>
  <c r="M975" i="1"/>
  <c r="K975" i="1"/>
  <c r="J975" i="1"/>
  <c r="I975" i="1"/>
  <c r="H975" i="1"/>
  <c r="G975" i="1"/>
  <c r="F975" i="1"/>
  <c r="E975" i="1"/>
  <c r="D975" i="1"/>
  <c r="O945" i="1"/>
  <c r="N945" i="1"/>
  <c r="M945" i="1"/>
  <c r="L945" i="1"/>
  <c r="K945" i="1"/>
  <c r="J945" i="1"/>
  <c r="I945" i="1"/>
  <c r="H945" i="1"/>
  <c r="G945" i="1"/>
  <c r="F945" i="1"/>
  <c r="E945" i="1"/>
  <c r="D945" i="1"/>
  <c r="O852" i="1"/>
  <c r="N852" i="1"/>
  <c r="M852" i="1"/>
  <c r="L852" i="1"/>
  <c r="K852" i="1"/>
  <c r="J852" i="1"/>
  <c r="I852" i="1"/>
  <c r="H852" i="1"/>
  <c r="G852" i="1"/>
  <c r="F852" i="1"/>
  <c r="E852" i="1"/>
  <c r="D852" i="1"/>
  <c r="O807" i="1"/>
  <c r="N807" i="1"/>
  <c r="M807" i="1"/>
  <c r="M893" i="1" s="1"/>
  <c r="L807" i="1"/>
  <c r="K807" i="1"/>
  <c r="J807" i="1"/>
  <c r="I807" i="1"/>
  <c r="I893" i="1" s="1"/>
  <c r="H807" i="1"/>
  <c r="G807" i="1"/>
  <c r="F807" i="1"/>
  <c r="E807" i="1"/>
  <c r="E893" i="1" s="1"/>
  <c r="D807" i="1"/>
  <c r="O607" i="1"/>
  <c r="N607" i="1"/>
  <c r="M607" i="1"/>
  <c r="L607" i="1"/>
  <c r="K607" i="1"/>
  <c r="J607" i="1"/>
  <c r="I607" i="1"/>
  <c r="H607" i="1"/>
  <c r="O914" i="1"/>
  <c r="N914" i="1"/>
  <c r="M914" i="1"/>
  <c r="L914" i="1"/>
  <c r="K914" i="1"/>
  <c r="J914" i="1"/>
  <c r="I914" i="1"/>
  <c r="H914" i="1"/>
  <c r="G914" i="1"/>
  <c r="F914" i="1"/>
  <c r="E914" i="1"/>
  <c r="D914" i="1"/>
  <c r="O899" i="1"/>
  <c r="N899" i="1"/>
  <c r="N987" i="1" s="1"/>
  <c r="M899" i="1"/>
  <c r="L899" i="1"/>
  <c r="L987" i="1" s="1"/>
  <c r="K899" i="1"/>
  <c r="K987" i="1" s="1"/>
  <c r="J899" i="1"/>
  <c r="J987" i="1" s="1"/>
  <c r="I899" i="1"/>
  <c r="I987" i="1" s="1"/>
  <c r="H899" i="1"/>
  <c r="H987" i="1" s="1"/>
  <c r="G899" i="1"/>
  <c r="G987" i="1" s="1"/>
  <c r="F899" i="1"/>
  <c r="F987" i="1" s="1"/>
  <c r="E899" i="1"/>
  <c r="O882" i="1"/>
  <c r="N882" i="1"/>
  <c r="M882" i="1"/>
  <c r="L882" i="1"/>
  <c r="K882" i="1"/>
  <c r="J882" i="1"/>
  <c r="I882" i="1"/>
  <c r="H882" i="1"/>
  <c r="G882" i="1"/>
  <c r="F882" i="1"/>
  <c r="E882" i="1"/>
  <c r="D882" i="1"/>
  <c r="O823" i="1"/>
  <c r="N823" i="1"/>
  <c r="M823" i="1"/>
  <c r="L823" i="1"/>
  <c r="K823" i="1"/>
  <c r="J823" i="1"/>
  <c r="I823" i="1"/>
  <c r="H823" i="1"/>
  <c r="G823" i="1"/>
  <c r="F823" i="1"/>
  <c r="E823" i="1"/>
  <c r="D823" i="1"/>
  <c r="M799" i="1" l="1"/>
  <c r="D893" i="1"/>
  <c r="H893" i="1"/>
  <c r="L893" i="1"/>
  <c r="M987" i="1"/>
  <c r="O987" i="1"/>
  <c r="E987" i="1"/>
  <c r="J799" i="1"/>
  <c r="F893" i="1"/>
  <c r="J893" i="1"/>
  <c r="N893" i="1"/>
  <c r="D987" i="1"/>
  <c r="L799" i="1"/>
  <c r="N799" i="1"/>
  <c r="G893" i="1"/>
  <c r="K893" i="1"/>
  <c r="O893" i="1"/>
  <c r="O674" i="1"/>
  <c r="N674" i="1"/>
  <c r="M674" i="1"/>
  <c r="L674" i="1"/>
  <c r="K674" i="1"/>
  <c r="J674" i="1"/>
  <c r="I674" i="1"/>
  <c r="H674" i="1"/>
  <c r="G674" i="1"/>
  <c r="F674" i="1"/>
  <c r="E674" i="1"/>
  <c r="D674" i="1"/>
  <c r="O647" i="1"/>
  <c r="N647" i="1"/>
  <c r="M647" i="1"/>
  <c r="L647" i="1"/>
  <c r="K647" i="1"/>
  <c r="J647" i="1"/>
  <c r="I647" i="1"/>
  <c r="H647" i="1"/>
  <c r="G647" i="1"/>
  <c r="F647" i="1"/>
  <c r="E647" i="1"/>
  <c r="D647" i="1"/>
  <c r="O623" i="1"/>
  <c r="O690" i="1" s="1"/>
  <c r="N623" i="1"/>
  <c r="N690" i="1" s="1"/>
  <c r="M623" i="1"/>
  <c r="M690" i="1" s="1"/>
  <c r="L623" i="1"/>
  <c r="L690" i="1" s="1"/>
  <c r="K623" i="1"/>
  <c r="K690" i="1" s="1"/>
  <c r="J623" i="1"/>
  <c r="J690" i="1" s="1"/>
  <c r="I623" i="1"/>
  <c r="I690" i="1" s="1"/>
  <c r="H623" i="1"/>
  <c r="H690" i="1" s="1"/>
  <c r="G623" i="1"/>
  <c r="G690" i="1" s="1"/>
  <c r="F623" i="1"/>
  <c r="F690" i="1" s="1"/>
  <c r="E623" i="1"/>
  <c r="E690" i="1" s="1"/>
  <c r="D623" i="1"/>
  <c r="D690" i="1" s="1"/>
  <c r="O558" i="1"/>
  <c r="N558" i="1"/>
  <c r="M558" i="1"/>
  <c r="L558" i="1"/>
  <c r="K558" i="1"/>
  <c r="J558" i="1"/>
  <c r="I558" i="1"/>
  <c r="H558" i="1"/>
  <c r="G558" i="1"/>
  <c r="F558" i="1"/>
  <c r="E558" i="1"/>
  <c r="D558" i="1"/>
  <c r="O520" i="1"/>
  <c r="O599" i="1" s="1"/>
  <c r="N520" i="1"/>
  <c r="N599" i="1" s="1"/>
  <c r="M520" i="1"/>
  <c r="M599" i="1" s="1"/>
  <c r="L520" i="1"/>
  <c r="L599" i="1" s="1"/>
  <c r="K520" i="1"/>
  <c r="K599" i="1" s="1"/>
  <c r="J520" i="1"/>
  <c r="J599" i="1" s="1"/>
  <c r="I520" i="1"/>
  <c r="I599" i="1" s="1"/>
  <c r="H520" i="1"/>
  <c r="H599" i="1" s="1"/>
  <c r="G520" i="1"/>
  <c r="G599" i="1" s="1"/>
  <c r="F520" i="1"/>
  <c r="F599" i="1" s="1"/>
  <c r="E520" i="1"/>
  <c r="D520" i="1"/>
  <c r="D599" i="1" s="1"/>
  <c r="E599" i="1" l="1"/>
  <c r="O452" i="1"/>
  <c r="N452" i="1"/>
  <c r="M452" i="1"/>
  <c r="L452" i="1"/>
  <c r="K452" i="1"/>
  <c r="J452" i="1"/>
  <c r="I452" i="1"/>
  <c r="H452" i="1"/>
  <c r="G452" i="1"/>
  <c r="F452" i="1"/>
  <c r="E452" i="1"/>
  <c r="D452" i="1"/>
  <c r="O481" i="1"/>
  <c r="N481" i="1"/>
  <c r="M481" i="1"/>
  <c r="L481" i="1"/>
  <c r="K481" i="1"/>
  <c r="J481" i="1"/>
  <c r="H481" i="1"/>
  <c r="G481" i="1"/>
  <c r="F481" i="1"/>
  <c r="E481" i="1"/>
  <c r="D481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O399" i="1" l="1"/>
  <c r="O497" i="1" s="1"/>
  <c r="N399" i="1"/>
  <c r="N497" i="1" s="1"/>
  <c r="M399" i="1"/>
  <c r="M497" i="1" s="1"/>
  <c r="L399" i="1"/>
  <c r="L497" i="1" s="1"/>
  <c r="K399" i="1"/>
  <c r="K497" i="1" s="1"/>
  <c r="J399" i="1"/>
  <c r="J497" i="1" s="1"/>
  <c r="I399" i="1"/>
  <c r="I497" i="1" s="1"/>
  <c r="H399" i="1"/>
  <c r="H497" i="1" s="1"/>
  <c r="G497" i="1"/>
  <c r="F399" i="1"/>
  <c r="F497" i="1" s="1"/>
  <c r="E399" i="1"/>
  <c r="E497" i="1" s="1"/>
  <c r="D399" i="1"/>
  <c r="D497" i="1" s="1"/>
  <c r="O369" i="1"/>
  <c r="N369" i="1"/>
  <c r="M369" i="1"/>
  <c r="L369" i="1"/>
  <c r="J369" i="1"/>
  <c r="H369" i="1"/>
  <c r="G369" i="1"/>
  <c r="F369" i="1"/>
  <c r="E369" i="1"/>
  <c r="D369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O314" i="1" l="1"/>
  <c r="N314" i="1"/>
  <c r="M314" i="1"/>
  <c r="L314" i="1"/>
  <c r="K314" i="1"/>
  <c r="J314" i="1"/>
  <c r="I314" i="1"/>
  <c r="H314" i="1"/>
  <c r="G314" i="1"/>
  <c r="F314" i="1"/>
  <c r="E314" i="1"/>
  <c r="D314" i="1"/>
  <c r="O297" i="1"/>
  <c r="O393" i="1" s="1"/>
  <c r="N297" i="1"/>
  <c r="N393" i="1" s="1"/>
  <c r="M297" i="1"/>
  <c r="M393" i="1" s="1"/>
  <c r="L297" i="1"/>
  <c r="L393" i="1" s="1"/>
  <c r="K297" i="1"/>
  <c r="K393" i="1" s="1"/>
  <c r="J297" i="1"/>
  <c r="J393" i="1" s="1"/>
  <c r="I297" i="1"/>
  <c r="I393" i="1" s="1"/>
  <c r="H297" i="1"/>
  <c r="H393" i="1" s="1"/>
  <c r="G393" i="1"/>
  <c r="F393" i="1"/>
  <c r="E297" i="1"/>
  <c r="E393" i="1" s="1"/>
  <c r="D297" i="1"/>
  <c r="D393" i="1" s="1"/>
  <c r="O280" i="1"/>
  <c r="N280" i="1"/>
  <c r="M280" i="1"/>
  <c r="L280" i="1"/>
  <c r="J280" i="1"/>
  <c r="I280" i="1"/>
  <c r="H280" i="1"/>
  <c r="G280" i="1"/>
  <c r="F280" i="1"/>
  <c r="E280" i="1"/>
  <c r="D280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O222" i="1"/>
  <c r="N222" i="1"/>
  <c r="M222" i="1"/>
  <c r="L222" i="1"/>
  <c r="K222" i="1"/>
  <c r="I222" i="1"/>
  <c r="H222" i="1"/>
  <c r="G222" i="1"/>
  <c r="F222" i="1"/>
  <c r="E222" i="1"/>
  <c r="D222" i="1"/>
  <c r="O207" i="1"/>
  <c r="N207" i="1"/>
  <c r="M207" i="1"/>
  <c r="L207" i="1"/>
  <c r="K207" i="1"/>
  <c r="J207" i="1"/>
  <c r="I207" i="1"/>
  <c r="H207" i="1"/>
  <c r="E207" i="1"/>
  <c r="E290" i="1" l="1"/>
  <c r="I290" i="1"/>
  <c r="F290" i="1"/>
  <c r="J290" i="1"/>
  <c r="H290" i="1"/>
  <c r="D290" i="1"/>
  <c r="M290" i="1"/>
  <c r="G290" i="1"/>
  <c r="K290" i="1"/>
  <c r="L290" i="1"/>
  <c r="N290" i="1"/>
  <c r="O290" i="1"/>
  <c r="I200" i="1"/>
  <c r="O180" i="1"/>
  <c r="N180" i="1"/>
  <c r="M180" i="1"/>
  <c r="L180" i="1"/>
  <c r="H180" i="1"/>
  <c r="G180" i="1"/>
  <c r="G200" i="1" s="1"/>
  <c r="F180" i="1"/>
  <c r="E180" i="1"/>
  <c r="E200" i="1" s="1"/>
  <c r="D180" i="1"/>
  <c r="O149" i="1"/>
  <c r="N149" i="1"/>
  <c r="M149" i="1"/>
  <c r="L149" i="1"/>
  <c r="K149" i="1"/>
  <c r="K200" i="1" s="1"/>
  <c r="F149" i="1"/>
  <c r="F200" i="1" s="1"/>
  <c r="H149" i="1"/>
  <c r="J149" i="1"/>
  <c r="J200" i="1" s="1"/>
  <c r="D149" i="1"/>
  <c r="D119" i="1"/>
  <c r="N200" i="1" l="1"/>
  <c r="L200" i="1"/>
  <c r="O200" i="1"/>
  <c r="H200" i="1"/>
  <c r="M200" i="1"/>
  <c r="H25" i="1"/>
  <c r="O8" i="1"/>
  <c r="O97" i="1" s="1"/>
  <c r="N8" i="1"/>
  <c r="N97" i="1" s="1"/>
  <c r="M8" i="1"/>
  <c r="M97" i="1" s="1"/>
  <c r="L8" i="1"/>
  <c r="L97" i="1" s="1"/>
  <c r="K8" i="1"/>
  <c r="K97" i="1" s="1"/>
  <c r="J8" i="1"/>
  <c r="J97" i="1" s="1"/>
  <c r="I8" i="1"/>
  <c r="I97" i="1" s="1"/>
  <c r="H8" i="1"/>
  <c r="G97" i="1"/>
  <c r="F97" i="1"/>
  <c r="E8" i="1"/>
  <c r="E97" i="1" s="1"/>
  <c r="D8" i="1"/>
  <c r="H97" i="1" l="1"/>
  <c r="E8" i="4"/>
  <c r="O179" i="4" l="1"/>
  <c r="N179" i="4"/>
  <c r="M179" i="4"/>
  <c r="L179" i="4"/>
  <c r="K179" i="4"/>
  <c r="J179" i="4"/>
  <c r="I179" i="4"/>
  <c r="H179" i="4"/>
  <c r="G179" i="4"/>
  <c r="F179" i="4"/>
  <c r="E179" i="4"/>
  <c r="D179" i="4"/>
  <c r="O148" i="4"/>
  <c r="N148" i="4"/>
  <c r="M148" i="4"/>
  <c r="L148" i="4"/>
  <c r="K148" i="4"/>
  <c r="J148" i="4"/>
  <c r="I148" i="4"/>
  <c r="H148" i="4"/>
  <c r="G148" i="4"/>
  <c r="F148" i="4"/>
  <c r="E148" i="4"/>
  <c r="D148" i="4"/>
  <c r="O118" i="4"/>
  <c r="N118" i="4"/>
  <c r="M118" i="4"/>
  <c r="L118" i="4"/>
  <c r="K118" i="4"/>
  <c r="J118" i="4"/>
  <c r="I118" i="4"/>
  <c r="H118" i="4"/>
  <c r="G118" i="4"/>
  <c r="F118" i="4"/>
  <c r="E118" i="4"/>
  <c r="D118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O85" i="4"/>
  <c r="N85" i="4"/>
  <c r="M85" i="4"/>
  <c r="L85" i="4"/>
  <c r="K85" i="4"/>
  <c r="J85" i="4"/>
  <c r="I85" i="4"/>
  <c r="H85" i="4"/>
  <c r="G85" i="4"/>
  <c r="F85" i="4"/>
  <c r="E85" i="4"/>
  <c r="D85" i="4"/>
  <c r="D97" i="4" s="1"/>
  <c r="T9" i="4" s="1"/>
  <c r="O54" i="4"/>
  <c r="N54" i="4"/>
  <c r="M54" i="4"/>
  <c r="L54" i="4"/>
  <c r="K54" i="4"/>
  <c r="J54" i="4"/>
  <c r="J25" i="4" s="1"/>
  <c r="I54" i="4"/>
  <c r="H54" i="4"/>
  <c r="F54" i="4"/>
  <c r="E54" i="4"/>
  <c r="O25" i="4"/>
  <c r="N25" i="4"/>
  <c r="M25" i="4"/>
  <c r="L25" i="4"/>
  <c r="I25" i="4"/>
  <c r="H25" i="4"/>
  <c r="G25" i="4"/>
  <c r="F25" i="4"/>
  <c r="E25" i="4"/>
  <c r="E97" i="4" s="1"/>
  <c r="T37" i="4"/>
  <c r="O8" i="4" l="1"/>
  <c r="O97" i="4" s="1"/>
  <c r="N8" i="4"/>
  <c r="N97" i="4" s="1"/>
  <c r="M8" i="4"/>
  <c r="M97" i="4" s="1"/>
  <c r="L8" i="4"/>
  <c r="L97" i="4" s="1"/>
  <c r="K8" i="4"/>
  <c r="K97" i="4" s="1"/>
  <c r="J8" i="4"/>
  <c r="J97" i="4" s="1"/>
  <c r="I8" i="4"/>
  <c r="I97" i="4" s="1"/>
  <c r="H8" i="4"/>
  <c r="H97" i="4" s="1"/>
  <c r="G97" i="4"/>
  <c r="F97" i="4"/>
  <c r="O1000" i="4" l="1"/>
  <c r="N1000" i="4"/>
  <c r="J1000" i="4"/>
  <c r="H1000" i="4"/>
  <c r="G1000" i="4"/>
  <c r="F1000" i="4"/>
  <c r="D1000" i="4"/>
  <c r="K1000" i="4" l="1"/>
  <c r="I1000" i="4"/>
  <c r="E1000" i="4" l="1"/>
</calcChain>
</file>

<file path=xl/sharedStrings.xml><?xml version="1.0" encoding="utf-8"?>
<sst xmlns="http://schemas.openxmlformats.org/spreadsheetml/2006/main" count="2226" uniqueCount="330">
  <si>
    <t>Mg</t>
  </si>
  <si>
    <t>Витамины, мг</t>
  </si>
  <si>
    <t>Минеральные вещества, мг</t>
  </si>
  <si>
    <t>Пищевые вещества, г</t>
  </si>
  <si>
    <t>Fe</t>
  </si>
  <si>
    <t>№ рец.</t>
  </si>
  <si>
    <t>ПРИМЕРНОЕ ОСЕННЕ-ЗИМНЕЕ МЕНЮ МБОУ СОШ № 5 г. Бердска</t>
  </si>
  <si>
    <t>День 1</t>
  </si>
  <si>
    <t>Каша из хлопьев овсяных "Геркулес" жидкая</t>
  </si>
  <si>
    <t>масло сливочное</t>
  </si>
  <si>
    <t>Кофейный напиток с молоком</t>
  </si>
  <si>
    <t xml:space="preserve">Кофейный напиток </t>
  </si>
  <si>
    <t>Борщ из свежей капусты</t>
  </si>
  <si>
    <t>Огурец свежий</t>
  </si>
  <si>
    <t>морковь</t>
  </si>
  <si>
    <t>масло растительное</t>
  </si>
  <si>
    <t>Соус томатный с овощами</t>
  </si>
  <si>
    <t>Каша гречневая рассыпчатая</t>
  </si>
  <si>
    <t>Компот из смеси сухофруктов</t>
  </si>
  <si>
    <t>Гуляш из говядины</t>
  </si>
  <si>
    <t>Макаронные изделия отварные</t>
  </si>
  <si>
    <t>Компот из апельсинов с яблоками</t>
  </si>
  <si>
    <t>Итого за день</t>
  </si>
  <si>
    <t>Рыба запеченная в сметанном соусе</t>
  </si>
  <si>
    <t>Рис отварной</t>
  </si>
  <si>
    <t>Чай с сахаром</t>
  </si>
  <si>
    <t>Хлеб ржаной</t>
  </si>
  <si>
    <t>Яблоко</t>
  </si>
  <si>
    <t>Икра морковная</t>
  </si>
  <si>
    <t>Щи из свежей капусты</t>
  </si>
  <si>
    <t>картофель</t>
  </si>
  <si>
    <t>Напиток из шиповника</t>
  </si>
  <si>
    <t>Курица в соусе томатном</t>
  </si>
  <si>
    <t>Каша перловая рассыпчатая</t>
  </si>
  <si>
    <t>Запеканка из творога</t>
  </si>
  <si>
    <t>сухари</t>
  </si>
  <si>
    <t>яйцо</t>
  </si>
  <si>
    <t>Какао с молоком</t>
  </si>
  <si>
    <t>День 2</t>
  </si>
  <si>
    <t>Икра свекольная</t>
  </si>
  <si>
    <t>Суп картофельный с клецками</t>
  </si>
  <si>
    <t>Рагу из птицы</t>
  </si>
  <si>
    <t>Хлеб пшеничный</t>
  </si>
  <si>
    <t>Овощи натуральные(помидор)</t>
  </si>
  <si>
    <t>Рассольник ленинградский</t>
  </si>
  <si>
    <t>Омлет с сыром</t>
  </si>
  <si>
    <t>курага</t>
  </si>
  <si>
    <t>Говядина в кисло-сладком соусе</t>
  </si>
  <si>
    <t>Компот из вишен и яблок</t>
  </si>
  <si>
    <t>вишня</t>
  </si>
  <si>
    <t>Суфле рыбное</t>
  </si>
  <si>
    <t>День 5</t>
  </si>
  <si>
    <t>Каша манная вязкая</t>
  </si>
  <si>
    <t>Чай с молоком</t>
  </si>
  <si>
    <t>Банан</t>
  </si>
  <si>
    <t>Кнели из говядины</t>
  </si>
  <si>
    <t>Сырники из творога запеченные</t>
  </si>
  <si>
    <t>Суфле из кур</t>
  </si>
  <si>
    <t>Соус молочный</t>
  </si>
  <si>
    <t>Мандарин</t>
  </si>
  <si>
    <t>Картофельное пюре</t>
  </si>
  <si>
    <t>Свекольник</t>
  </si>
  <si>
    <t>Соус красный основной</t>
  </si>
  <si>
    <t>День 7</t>
  </si>
  <si>
    <t>Суп крестьянский с крупой</t>
  </si>
  <si>
    <t>крупа пшеничная</t>
  </si>
  <si>
    <t>Жаркое по-домашнему</t>
  </si>
  <si>
    <t>Плов из отварной говядины</t>
  </si>
  <si>
    <t>Сок фруктовый</t>
  </si>
  <si>
    <t>День 8</t>
  </si>
  <si>
    <t>Овощи натуральные (огурцы)</t>
  </si>
  <si>
    <t>Уха рыбацкая</t>
  </si>
  <si>
    <t>Суп картофельный с макаронными изделиями</t>
  </si>
  <si>
    <t>Рулет из говядины паровой</t>
  </si>
  <si>
    <t>День 9</t>
  </si>
  <si>
    <t>Каша рисовая молочная жидкая</t>
  </si>
  <si>
    <t>Салат зеленый с огурцами и помидорами</t>
  </si>
  <si>
    <t>Суп из овощей с фасолью</t>
  </si>
  <si>
    <t>Плов из отварной птицы</t>
  </si>
  <si>
    <t>Чай с лимоном</t>
  </si>
  <si>
    <t>Пюре из гороха с пассерованным луком</t>
  </si>
  <si>
    <t>Суп картофельный с рыбой</t>
  </si>
  <si>
    <t>ПРИМЕРНОЕ ОСЕННЕ- ЗИМНЕЕ МЕНЮ МБОУ СОШ №5 г. Бердска</t>
  </si>
  <si>
    <t>Прием пищи, наименование блюда</t>
  </si>
  <si>
    <t>Масса порции, г</t>
  </si>
  <si>
    <t>Энергетическая ценность, ккал</t>
  </si>
  <si>
    <t>белки</t>
  </si>
  <si>
    <t>жиры</t>
  </si>
  <si>
    <t>углеводы</t>
  </si>
  <si>
    <t>B1</t>
  </si>
  <si>
    <t>C</t>
  </si>
  <si>
    <t>A</t>
  </si>
  <si>
    <t>E</t>
  </si>
  <si>
    <t>Ca</t>
  </si>
  <si>
    <t>P</t>
  </si>
  <si>
    <t>Сахарный песок</t>
  </si>
  <si>
    <t>Масло сливочное</t>
  </si>
  <si>
    <t>Овсяные хлопья "Геркулес"</t>
  </si>
  <si>
    <t>Соль поваренная йодированная</t>
  </si>
  <si>
    <t>Молоко</t>
  </si>
  <si>
    <t>Кофейный напиток</t>
  </si>
  <si>
    <t>ОБЕД №1       11.00-13.00</t>
  </si>
  <si>
    <t>Свекла</t>
  </si>
  <si>
    <t>Томат-пюре</t>
  </si>
  <si>
    <t>Сметана</t>
  </si>
  <si>
    <t>Лук репчатый</t>
  </si>
  <si>
    <t>Морковь</t>
  </si>
  <si>
    <t>Капуста белокочанная</t>
  </si>
  <si>
    <t>Петрушка (корень)</t>
  </si>
  <si>
    <t>Бульон куриный</t>
  </si>
  <si>
    <t>Масло растительное</t>
  </si>
  <si>
    <t>Лимонная кислота</t>
  </si>
  <si>
    <t>Крупа рисовая</t>
  </si>
  <si>
    <t>Гречневая крупа</t>
  </si>
  <si>
    <t>Смесь сухофруктов</t>
  </si>
  <si>
    <t>Огурцы соленые</t>
  </si>
  <si>
    <t>Лимон</t>
  </si>
  <si>
    <t>Говядина, лопаточная часть</t>
  </si>
  <si>
    <t>Мука пшеничная</t>
  </si>
  <si>
    <t>Макаронные изделия</t>
  </si>
  <si>
    <t>Яблоки</t>
  </si>
  <si>
    <t>Апельсин</t>
  </si>
  <si>
    <t>Соль пищевая йодированная</t>
  </si>
  <si>
    <t>Чай высшего сорта</t>
  </si>
  <si>
    <t>Картофель</t>
  </si>
  <si>
    <t>Говядина, тазобедренная часть</t>
  </si>
  <si>
    <t>Шиповник</t>
  </si>
  <si>
    <t>Салат витаминный</t>
  </si>
  <si>
    <t>Горох шлифованный</t>
  </si>
  <si>
    <t>Курица, мякоть без кожи</t>
  </si>
  <si>
    <t>Крупа перловая</t>
  </si>
  <si>
    <t>Крупа манная</t>
  </si>
  <si>
    <t>Сухари</t>
  </si>
  <si>
    <t>Творог</t>
  </si>
  <si>
    <t>Ванилин</t>
  </si>
  <si>
    <t>Яйцо</t>
  </si>
  <si>
    <t>Какао-порошок</t>
  </si>
  <si>
    <t>Крахмал картофельный</t>
  </si>
  <si>
    <t>Вишня</t>
  </si>
  <si>
    <t>Говядина (котлетное мясо)</t>
  </si>
  <si>
    <t>Фасоль</t>
  </si>
  <si>
    <t>Суп с крупой</t>
  </si>
  <si>
    <t>Крупа ячневая</t>
  </si>
  <si>
    <t>Пшено</t>
  </si>
  <si>
    <t>Горошек зеленый консервированный</t>
  </si>
  <si>
    <t>Груши</t>
  </si>
  <si>
    <t>515</t>
  </si>
  <si>
    <t>Изюм</t>
  </si>
  <si>
    <t>Перец сладкий</t>
  </si>
  <si>
    <t>Укроп</t>
  </si>
  <si>
    <t>День 10</t>
  </si>
  <si>
    <t>Химический состав за период (всего)</t>
  </si>
  <si>
    <t>№ п/п</t>
  </si>
  <si>
    <t>Прием пищи</t>
  </si>
  <si>
    <t>Белки, г</t>
  </si>
  <si>
    <t>Жиры, г</t>
  </si>
  <si>
    <t>Углеводы, г</t>
  </si>
  <si>
    <t>В1, мг</t>
  </si>
  <si>
    <t>C, мг</t>
  </si>
  <si>
    <t>A, мг</t>
  </si>
  <si>
    <t>E, мг</t>
  </si>
  <si>
    <t>Ca, мг</t>
  </si>
  <si>
    <t>P, мг</t>
  </si>
  <si>
    <t>Mg, мг</t>
  </si>
  <si>
    <t>Fe, мг</t>
  </si>
  <si>
    <t>ЗАВТРАК</t>
  </si>
  <si>
    <t>ОБЕД№1</t>
  </si>
  <si>
    <t>ОБЕД№2</t>
  </si>
  <si>
    <t>ПОЛДНИК</t>
  </si>
  <si>
    <t>Итого</t>
  </si>
  <si>
    <t>Химический состав за период (в среднем за день)</t>
  </si>
  <si>
    <r>
      <t xml:space="preserve">   </t>
    </r>
    <r>
      <rPr>
        <b/>
        <sz val="14"/>
        <rFont val="Calibri"/>
        <family val="2"/>
        <charset val="204"/>
        <scheme val="minor"/>
      </rPr>
      <t xml:space="preserve"> День 3</t>
    </r>
  </si>
  <si>
    <r>
      <t xml:space="preserve">    </t>
    </r>
    <r>
      <rPr>
        <b/>
        <sz val="14"/>
        <rFont val="Calibri"/>
        <family val="2"/>
        <charset val="204"/>
        <scheme val="minor"/>
      </rPr>
      <t>День 4</t>
    </r>
  </si>
  <si>
    <r>
      <t xml:space="preserve">        </t>
    </r>
    <r>
      <rPr>
        <b/>
        <sz val="14"/>
        <rFont val="Calibri"/>
        <family val="2"/>
        <charset val="204"/>
        <scheme val="minor"/>
      </rPr>
      <t>День 6</t>
    </r>
  </si>
  <si>
    <t>Бутерброды с сыром</t>
  </si>
  <si>
    <t>Сыр "Российский"</t>
  </si>
  <si>
    <t>ЗАВТРАК              08:55-10.30</t>
  </si>
  <si>
    <t>г</t>
  </si>
  <si>
    <t>Запеканка картофельная с мясом</t>
  </si>
  <si>
    <t>мясо  говядины</t>
  </si>
  <si>
    <t>соль поваренная йодированная</t>
  </si>
  <si>
    <t>Хлеб  ржаной</t>
  </si>
  <si>
    <t>ОБЕД№ 2 13:00-15:00</t>
  </si>
  <si>
    <t>Компот из кураги</t>
  </si>
  <si>
    <t>сахарный   песок</t>
  </si>
  <si>
    <t xml:space="preserve"> ПОЛДНИАК  16:00-17:00</t>
  </si>
  <si>
    <t>Булочка с маком</t>
  </si>
  <si>
    <t>Молочный коктель</t>
  </si>
  <si>
    <t>Сахарный   песок</t>
  </si>
  <si>
    <t>дрожжи</t>
  </si>
  <si>
    <t>мак пищевой</t>
  </si>
  <si>
    <t>ЗАВТРАК   08:55-10:30</t>
  </si>
  <si>
    <t>Крупа  рисовая</t>
  </si>
  <si>
    <t>Бутерброт с маслом</t>
  </si>
  <si>
    <t>ОБЕД №1   11:30-12:30</t>
  </si>
  <si>
    <t>ОБЕД №2  15:00-16:00</t>
  </si>
  <si>
    <t>Салат из свежих помидор с луком</t>
  </si>
  <si>
    <t>Помидор свежий</t>
  </si>
  <si>
    <t>Суп гороховый</t>
  </si>
  <si>
    <t>Компот из груш</t>
  </si>
  <si>
    <t>Булочка домашняя</t>
  </si>
  <si>
    <t>ЗАВТРАК    08:55-10:30</t>
  </si>
  <si>
    <t>Бутерброды с колбасой</t>
  </si>
  <si>
    <t>Колбаса"Сервелат фирменный"</t>
  </si>
  <si>
    <t>Каша ячневая вязкая</t>
  </si>
  <si>
    <t>ОБЕД №1  11:30-12:30</t>
  </si>
  <si>
    <t>Томат -пюре</t>
  </si>
  <si>
    <t>Говядина тазобедренная часть</t>
  </si>
  <si>
    <t>Кисель из вишни</t>
  </si>
  <si>
    <t>ОБЕД№2  15:00-16:00</t>
  </si>
  <si>
    <t>Овощи натуральные(огурец)</t>
  </si>
  <si>
    <t>Орурец свежий</t>
  </si>
  <si>
    <t xml:space="preserve"> филе руры</t>
  </si>
  <si>
    <t>Булочка с корицей</t>
  </si>
  <si>
    <t>Каша кукурузная молочная жидкая</t>
  </si>
  <si>
    <t xml:space="preserve">Крупа кукурузная </t>
  </si>
  <si>
    <t>Соль йодированная</t>
  </si>
  <si>
    <t>ОБЕД№1  11:30-12:30</t>
  </si>
  <si>
    <t>Помидоры</t>
  </si>
  <si>
    <t>Бефстроганов из говядины</t>
  </si>
  <si>
    <t>Говядина высшего сорта</t>
  </si>
  <si>
    <t>ОБЕД№2 15:00-16:00</t>
  </si>
  <si>
    <t>Кета</t>
  </si>
  <si>
    <t>Компот из яблок</t>
  </si>
  <si>
    <t xml:space="preserve">Булочка дорожная </t>
  </si>
  <si>
    <t>Дрожжи</t>
  </si>
  <si>
    <t>Сок ягодный</t>
  </si>
  <si>
    <t>ЗАВТРАК  08:55-10:30</t>
  </si>
  <si>
    <t>Огурцы свежие</t>
  </si>
  <si>
    <t>Солянка из  птицы</t>
  </si>
  <si>
    <t>Курица,1 категории</t>
  </si>
  <si>
    <t>Филе курицы</t>
  </si>
  <si>
    <t>Компот из клубники</t>
  </si>
  <si>
    <t>Клубника</t>
  </si>
  <si>
    <t>ОБЕД №2 15:00-16:00</t>
  </si>
  <si>
    <t>Крупа пшеничная</t>
  </si>
  <si>
    <t xml:space="preserve"> </t>
  </si>
  <si>
    <t>Рагу из овощей</t>
  </si>
  <si>
    <t>Масло  растительное</t>
  </si>
  <si>
    <t>Компот из апельсин</t>
  </si>
  <si>
    <t>ПОЛДНИК 16:00-17:00</t>
  </si>
  <si>
    <t xml:space="preserve">ПОЛДНИК 16:00-17:00  </t>
  </si>
  <si>
    <t>Сосиска в тесте</t>
  </si>
  <si>
    <t>Сосиска молочная</t>
  </si>
  <si>
    <t>Сок разливной</t>
  </si>
  <si>
    <t>ЗАВТРАК   8:55-10:30</t>
  </si>
  <si>
    <t>Каша Дружба</t>
  </si>
  <si>
    <t>Крупа пшено</t>
  </si>
  <si>
    <t>Крупа рис</t>
  </si>
  <si>
    <t>Какао порошек</t>
  </si>
  <si>
    <t>Салат из моркови</t>
  </si>
  <si>
    <t>Минтай</t>
  </si>
  <si>
    <t>Котлеты из говядины</t>
  </si>
  <si>
    <t>Говядина(котлетное мясо)</t>
  </si>
  <si>
    <t>Бисквит Барни</t>
  </si>
  <si>
    <t>Молочный Коктель</t>
  </si>
  <si>
    <t>масса порции</t>
  </si>
  <si>
    <t>Каша боярская(пшеничная с изюмом)</t>
  </si>
  <si>
    <t>Колбаса</t>
  </si>
  <si>
    <t>ОБЕД №1   11;30-12:30</t>
  </si>
  <si>
    <t>Говядина  тазобедренная часть</t>
  </si>
  <si>
    <t>Компот из изюма</t>
  </si>
  <si>
    <t>Обед №2  15:00-16:00</t>
  </si>
  <si>
    <t>Салат из свежих помидор и перцев</t>
  </si>
  <si>
    <t>Компот из яблок с лимоном</t>
  </si>
  <si>
    <t>Ватрушка с творогом</t>
  </si>
  <si>
    <t>ЗАВТРАК   8:00-10:30</t>
  </si>
  <si>
    <t xml:space="preserve"> Каша пшеничная молочная жидкая</t>
  </si>
  <si>
    <t>Сыр</t>
  </si>
  <si>
    <t>Сухари ржаные</t>
  </si>
  <si>
    <t>Говядина,тазобедренная часть</t>
  </si>
  <si>
    <t>Рис припущенный с овощами</t>
  </si>
  <si>
    <t>Горошек(консер)</t>
  </si>
  <si>
    <t>Кукуруза(консер)</t>
  </si>
  <si>
    <t>Апельсины</t>
  </si>
  <si>
    <t>Молоко Тема</t>
  </si>
  <si>
    <t>Салат из свеклы с сыром</t>
  </si>
  <si>
    <t>Обед  №11:30-12:30</t>
  </si>
  <si>
    <t>Кнели из кур с рисом</t>
  </si>
  <si>
    <t>Куриная грудка(филе)</t>
  </si>
  <si>
    <t>Картофыль запеченный из отварного</t>
  </si>
  <si>
    <t>Обед№2 15:00-16:00</t>
  </si>
  <si>
    <t>Мука  пшеничная</t>
  </si>
  <si>
    <t>Котлеты припущенные</t>
  </si>
  <si>
    <t>Филе куры</t>
  </si>
  <si>
    <t>Курага</t>
  </si>
  <si>
    <t>Полдник 16:00-17:00</t>
  </si>
  <si>
    <t>Манник</t>
  </si>
  <si>
    <t>ЗАВТРАК    8:00-10:30</t>
  </si>
  <si>
    <t>Груша</t>
  </si>
  <si>
    <t>Обед №1 11:30-12:30</t>
  </si>
  <si>
    <t>Овощи натуральные(помидоры)</t>
  </si>
  <si>
    <t>Помидоры(томаты)</t>
  </si>
  <si>
    <t>Компот из сухофруктов</t>
  </si>
  <si>
    <t>Сухофруктов</t>
  </si>
  <si>
    <t>Обед №2 15:00-16:00</t>
  </si>
  <si>
    <t>Бефстроганов изотварной говядины</t>
  </si>
  <si>
    <t>Говядина бескостная</t>
  </si>
  <si>
    <t>Бутерброды с маслом</t>
  </si>
  <si>
    <t>Корица</t>
  </si>
  <si>
    <t>Бутерброды с сыром и маслом</t>
  </si>
  <si>
    <t>Салат из огурцов с луком</t>
  </si>
  <si>
    <t>Суп-харчо</t>
  </si>
  <si>
    <t>Булочка Российская</t>
  </si>
  <si>
    <t>Котлеты,биточки,шницели</t>
  </si>
  <si>
    <t>Школьники 11-18 лет</t>
  </si>
  <si>
    <t>Школьники 7-11 лет</t>
  </si>
  <si>
    <t>Школьники 11-18лет</t>
  </si>
  <si>
    <t>День 6</t>
  </si>
  <si>
    <t>Школьники 11--18 лет</t>
  </si>
  <si>
    <t>Школьники 7--11 лет</t>
  </si>
  <si>
    <t>Школьники 7-11лет</t>
  </si>
  <si>
    <t>итого за завтрак</t>
  </si>
  <si>
    <t>итого за обед №1</t>
  </si>
  <si>
    <t>итого за обед №2</t>
  </si>
  <si>
    <t>итого за полдник</t>
  </si>
  <si>
    <t>итого за обед № 2</t>
  </si>
  <si>
    <t>итого за обед № 1</t>
  </si>
  <si>
    <t>итого  за полдник</t>
  </si>
  <si>
    <t>итог за полдник</t>
  </si>
  <si>
    <t>итогто за завтрак</t>
  </si>
  <si>
    <t>ИТОГО ЗА ПОЛДНИК</t>
  </si>
  <si>
    <t>ИТОГО ЗА ОБЕД № 2</t>
  </si>
  <si>
    <t>ИТОГО ЗА ОБЕД № 1</t>
  </si>
  <si>
    <t>ИТОГО ЗА ЗАВТРАК</t>
  </si>
  <si>
    <t>итиого за обед № 2</t>
  </si>
  <si>
    <t>итого зр обед № 1</t>
  </si>
  <si>
    <t>итого за обед№ 2</t>
  </si>
  <si>
    <t>итого за обед№ 1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</si>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</sst>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b/>
      <sz val="14"/>
      <name val="Arial Cyr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7" fillId="0" borderId="0"/>
  </cellStyleXfs>
  <cellXfs count="290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left" wrapText="1"/>
    </xf>
    <xf numFmtId="0" fontId="4" fillId="0" borderId="0" xfId="0" applyFont="1" applyAlignment="1">
      <alignment wrapText="1"/>
    </xf>
    <xf numFmtId="2" fontId="4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2" fontId="3" fillId="0" borderId="2" xfId="0" applyNumberFormat="1" applyFont="1" applyBorder="1" applyAlignment="1">
      <alignment wrapText="1"/>
    </xf>
    <xf numFmtId="2" fontId="6" fillId="0" borderId="2" xfId="0" applyNumberFormat="1" applyFont="1" applyBorder="1" applyAlignment="1">
      <alignment wrapText="1"/>
    </xf>
    <xf numFmtId="0" fontId="9" fillId="0" borderId="0" xfId="1" applyFont="1" applyAlignment="1">
      <alignment vertical="center" wrapText="1"/>
    </xf>
    <xf numFmtId="1" fontId="10" fillId="0" borderId="0" xfId="1" applyNumberFormat="1" applyFont="1" applyAlignment="1">
      <alignment horizontal="right" vertical="center" wrapText="1"/>
    </xf>
    <xf numFmtId="0" fontId="11" fillId="0" borderId="0" xfId="1" applyFont="1" applyAlignment="1">
      <alignment vertical="center" wrapText="1"/>
    </xf>
    <xf numFmtId="1" fontId="12" fillId="0" borderId="0" xfId="1" applyNumberFormat="1" applyFont="1" applyAlignment="1">
      <alignment horizontal="center" vertical="center" wrapText="1"/>
    </xf>
    <xf numFmtId="2" fontId="9" fillId="0" borderId="0" xfId="1" applyNumberFormat="1" applyFont="1" applyAlignment="1">
      <alignment horizontal="center" vertical="center" wrapText="1"/>
    </xf>
    <xf numFmtId="0" fontId="9" fillId="0" borderId="0" xfId="1" applyFont="1"/>
    <xf numFmtId="0" fontId="9" fillId="0" borderId="0" xfId="1" applyFont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2" fontId="10" fillId="0" borderId="9" xfId="1" applyNumberFormat="1" applyFont="1" applyBorder="1" applyAlignment="1">
      <alignment horizontal="center" vertical="center" wrapText="1"/>
    </xf>
    <xf numFmtId="0" fontId="10" fillId="0" borderId="0" xfId="1" applyFont="1" applyAlignment="1">
      <alignment vertical="center" wrapText="1"/>
    </xf>
    <xf numFmtId="0" fontId="10" fillId="0" borderId="10" xfId="1" applyFont="1" applyBorder="1"/>
    <xf numFmtId="0" fontId="13" fillId="0" borderId="2" xfId="1" applyFont="1" applyBorder="1" applyAlignment="1">
      <alignment horizontal="center" wrapText="1"/>
    </xf>
    <xf numFmtId="0" fontId="13" fillId="0" borderId="2" xfId="1" applyFont="1" applyBorder="1" applyAlignment="1">
      <alignment horizontal="center"/>
    </xf>
    <xf numFmtId="2" fontId="10" fillId="0" borderId="2" xfId="1" applyNumberFormat="1" applyFont="1" applyBorder="1" applyAlignment="1">
      <alignment horizontal="center"/>
    </xf>
    <xf numFmtId="0" fontId="10" fillId="0" borderId="0" xfId="1" applyFont="1"/>
    <xf numFmtId="0" fontId="12" fillId="0" borderId="10" xfId="1" applyFont="1" applyBorder="1"/>
    <xf numFmtId="0" fontId="14" fillId="0" borderId="2" xfId="1" applyFont="1" applyBorder="1" applyAlignment="1">
      <alignment wrapText="1"/>
    </xf>
    <xf numFmtId="0" fontId="12" fillId="0" borderId="2" xfId="1" applyFont="1" applyBorder="1" applyAlignment="1">
      <alignment horizontal="center"/>
    </xf>
    <xf numFmtId="2" fontId="9" fillId="0" borderId="2" xfId="1" applyNumberFormat="1" applyFont="1" applyBorder="1" applyAlignment="1">
      <alignment horizontal="center"/>
    </xf>
    <xf numFmtId="2" fontId="9" fillId="0" borderId="9" xfId="1" applyNumberFormat="1" applyFont="1" applyBorder="1" applyAlignment="1">
      <alignment horizontal="center"/>
    </xf>
    <xf numFmtId="0" fontId="12" fillId="0" borderId="0" xfId="1" applyFont="1"/>
    <xf numFmtId="0" fontId="9" fillId="0" borderId="10" xfId="1" applyFont="1" applyBorder="1"/>
    <xf numFmtId="0" fontId="12" fillId="0" borderId="2" xfId="1" applyFont="1" applyBorder="1" applyAlignment="1">
      <alignment horizontal="right" wrapText="1"/>
    </xf>
    <xf numFmtId="2" fontId="10" fillId="0" borderId="9" xfId="1" applyNumberFormat="1" applyFont="1" applyBorder="1" applyAlignment="1">
      <alignment horizontal="center"/>
    </xf>
    <xf numFmtId="0" fontId="15" fillId="0" borderId="11" xfId="1" applyFont="1" applyBorder="1"/>
    <xf numFmtId="0" fontId="13" fillId="0" borderId="12" xfId="1" applyFont="1" applyBorder="1" applyAlignment="1">
      <alignment wrapText="1"/>
    </xf>
    <xf numFmtId="0" fontId="13" fillId="0" borderId="12" xfId="1" applyFont="1" applyBorder="1" applyAlignment="1">
      <alignment horizontal="center"/>
    </xf>
    <xf numFmtId="2" fontId="10" fillId="0" borderId="12" xfId="1" applyNumberFormat="1" applyFont="1" applyBorder="1" applyAlignment="1">
      <alignment horizontal="center"/>
    </xf>
    <xf numFmtId="0" fontId="16" fillId="0" borderId="0" xfId="1" applyFont="1"/>
    <xf numFmtId="0" fontId="15" fillId="0" borderId="0" xfId="1" applyFont="1"/>
    <xf numFmtId="1" fontId="9" fillId="0" borderId="0" xfId="1" applyNumberFormat="1" applyFont="1" applyAlignment="1">
      <alignment horizontal="right" vertical="center" wrapText="1"/>
    </xf>
    <xf numFmtId="0" fontId="12" fillId="0" borderId="0" xfId="1" applyFont="1" applyAlignment="1">
      <alignment vertical="center" wrapText="1"/>
    </xf>
    <xf numFmtId="0" fontId="13" fillId="0" borderId="2" xfId="1" applyFont="1" applyBorder="1" applyAlignment="1">
      <alignment wrapText="1"/>
    </xf>
    <xf numFmtId="0" fontId="12" fillId="0" borderId="2" xfId="1" applyFont="1" applyBorder="1" applyAlignment="1">
      <alignment wrapText="1"/>
    </xf>
    <xf numFmtId="2" fontId="12" fillId="0" borderId="2" xfId="1" applyNumberFormat="1" applyFont="1" applyBorder="1" applyAlignment="1">
      <alignment horizontal="center"/>
    </xf>
    <xf numFmtId="2" fontId="12" fillId="0" borderId="9" xfId="1" applyNumberFormat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12" fillId="0" borderId="13" xfId="1" applyFont="1" applyBorder="1"/>
    <xf numFmtId="0" fontId="17" fillId="0" borderId="14" xfId="1" applyFont="1" applyBorder="1" applyAlignment="1">
      <alignment horizontal="right" wrapText="1"/>
    </xf>
    <xf numFmtId="0" fontId="8" fillId="0" borderId="0" xfId="1" applyFont="1" applyAlignment="1">
      <alignment vertical="center" wrapText="1"/>
    </xf>
    <xf numFmtId="0" fontId="12" fillId="0" borderId="15" xfId="1" applyFont="1" applyBorder="1"/>
    <xf numFmtId="0" fontId="12" fillId="0" borderId="16" xfId="1" applyFont="1" applyBorder="1" applyAlignment="1">
      <alignment horizontal="center"/>
    </xf>
    <xf numFmtId="2" fontId="9" fillId="0" borderId="16" xfId="1" applyNumberFormat="1" applyFont="1" applyBorder="1" applyAlignment="1">
      <alignment horizontal="center"/>
    </xf>
    <xf numFmtId="2" fontId="9" fillId="0" borderId="17" xfId="1" applyNumberFormat="1" applyFont="1" applyBorder="1" applyAlignment="1">
      <alignment horizontal="center"/>
    </xf>
    <xf numFmtId="0" fontId="15" fillId="0" borderId="0" xfId="1" applyFont="1" applyBorder="1"/>
    <xf numFmtId="0" fontId="13" fillId="0" borderId="0" xfId="1" applyFont="1" applyBorder="1" applyAlignment="1">
      <alignment wrapText="1"/>
    </xf>
    <xf numFmtId="0" fontId="13" fillId="0" borderId="0" xfId="1" applyFont="1" applyBorder="1" applyAlignment="1">
      <alignment horizontal="center"/>
    </xf>
    <xf numFmtId="2" fontId="10" fillId="0" borderId="0" xfId="1" applyNumberFormat="1" applyFont="1" applyBorder="1" applyAlignment="1">
      <alignment horizontal="center"/>
    </xf>
    <xf numFmtId="0" fontId="12" fillId="2" borderId="10" xfId="1" applyFont="1" applyFill="1" applyBorder="1"/>
    <xf numFmtId="0" fontId="12" fillId="2" borderId="2" xfId="1" applyFont="1" applyFill="1" applyBorder="1" applyAlignment="1">
      <alignment horizontal="right" wrapText="1"/>
    </xf>
    <xf numFmtId="0" fontId="12" fillId="2" borderId="2" xfId="1" applyFont="1" applyFill="1" applyBorder="1" applyAlignment="1">
      <alignment horizontal="center"/>
    </xf>
    <xf numFmtId="2" fontId="9" fillId="2" borderId="2" xfId="1" applyNumberFormat="1" applyFont="1" applyFill="1" applyBorder="1" applyAlignment="1">
      <alignment horizontal="center"/>
    </xf>
    <xf numFmtId="2" fontId="12" fillId="2" borderId="2" xfId="1" applyNumberFormat="1" applyFont="1" applyFill="1" applyBorder="1" applyAlignment="1">
      <alignment horizontal="center"/>
    </xf>
    <xf numFmtId="2" fontId="9" fillId="0" borderId="0" xfId="1" applyNumberFormat="1" applyFont="1" applyBorder="1" applyAlignment="1">
      <alignment horizontal="center"/>
    </xf>
    <xf numFmtId="0" fontId="9" fillId="0" borderId="15" xfId="1" applyFont="1" applyBorder="1"/>
    <xf numFmtId="0" fontId="12" fillId="0" borderId="16" xfId="1" applyFont="1" applyBorder="1" applyAlignment="1">
      <alignment horizontal="right" wrapText="1"/>
    </xf>
    <xf numFmtId="0" fontId="11" fillId="0" borderId="0" xfId="1" applyFont="1" applyAlignment="1">
      <alignment horizontal="left" vertical="center" wrapText="1"/>
    </xf>
    <xf numFmtId="0" fontId="9" fillId="2" borderId="10" xfId="1" applyFont="1" applyFill="1" applyBorder="1"/>
    <xf numFmtId="2" fontId="9" fillId="2" borderId="9" xfId="1" applyNumberFormat="1" applyFont="1" applyFill="1" applyBorder="1" applyAlignment="1">
      <alignment horizontal="center"/>
    </xf>
    <xf numFmtId="0" fontId="9" fillId="2" borderId="0" xfId="1" applyFont="1" applyFill="1"/>
    <xf numFmtId="0" fontId="10" fillId="2" borderId="10" xfId="1" applyFont="1" applyFill="1" applyBorder="1"/>
    <xf numFmtId="0" fontId="17" fillId="0" borderId="2" xfId="1" applyFont="1" applyBorder="1" applyAlignment="1">
      <alignment horizontal="right" wrapText="1"/>
    </xf>
    <xf numFmtId="0" fontId="9" fillId="0" borderId="10" xfId="1" applyFont="1" applyBorder="1" applyAlignment="1">
      <alignment horizontal="right"/>
    </xf>
    <xf numFmtId="49" fontId="16" fillId="0" borderId="0" xfId="1" applyNumberFormat="1" applyFont="1" applyAlignment="1">
      <alignment horizontal="right"/>
    </xf>
    <xf numFmtId="0" fontId="13" fillId="0" borderId="16" xfId="1" applyFont="1" applyBorder="1" applyAlignment="1">
      <alignment wrapText="1"/>
    </xf>
    <xf numFmtId="0" fontId="15" fillId="0" borderId="10" xfId="1" applyFont="1" applyBorder="1"/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10" xfId="1" applyFont="1" applyBorder="1" applyAlignment="1">
      <alignment horizontal="center" vertical="center" wrapText="1"/>
    </xf>
    <xf numFmtId="0" fontId="10" fillId="0" borderId="19" xfId="1" applyFont="1" applyBorder="1"/>
    <xf numFmtId="2" fontId="10" fillId="0" borderId="20" xfId="1" applyNumberFormat="1" applyFont="1" applyBorder="1" applyAlignment="1">
      <alignment horizontal="center"/>
    </xf>
    <xf numFmtId="2" fontId="10" fillId="0" borderId="21" xfId="1" applyNumberFormat="1" applyFont="1" applyBorder="1" applyAlignment="1">
      <alignment horizontal="center"/>
    </xf>
    <xf numFmtId="0" fontId="12" fillId="0" borderId="0" xfId="1" applyFont="1" applyAlignment="1">
      <alignment wrapText="1"/>
    </xf>
    <xf numFmtId="0" fontId="12" fillId="0" borderId="0" xfId="1" applyFont="1" applyAlignment="1">
      <alignment horizontal="center"/>
    </xf>
    <xf numFmtId="2" fontId="9" fillId="0" borderId="0" xfId="1" applyNumberFormat="1" applyFont="1" applyAlignment="1">
      <alignment horizontal="center"/>
    </xf>
    <xf numFmtId="0" fontId="13" fillId="0" borderId="2" xfId="1" applyFont="1" applyBorder="1" applyAlignment="1">
      <alignment horizontal="right" wrapText="1"/>
    </xf>
    <xf numFmtId="0" fontId="14" fillId="0" borderId="2" xfId="1" applyFont="1" applyBorder="1" applyAlignment="1">
      <alignment horizontal="right" wrapText="1"/>
    </xf>
    <xf numFmtId="2" fontId="9" fillId="0" borderId="0" xfId="1" applyNumberFormat="1" applyFont="1"/>
    <xf numFmtId="2" fontId="10" fillId="0" borderId="0" xfId="1" applyNumberFormat="1" applyFont="1" applyAlignment="1">
      <alignment horizontal="center" vertical="center" wrapText="1"/>
    </xf>
    <xf numFmtId="0" fontId="10" fillId="0" borderId="2" xfId="1" applyFont="1" applyBorder="1" applyAlignment="1">
      <alignment horizontal="center"/>
    </xf>
    <xf numFmtId="2" fontId="15" fillId="0" borderId="0" xfId="1" applyNumberFormat="1" applyFont="1"/>
    <xf numFmtId="0" fontId="13" fillId="2" borderId="2" xfId="1" applyFont="1" applyFill="1" applyBorder="1" applyAlignment="1">
      <alignment horizontal="right" wrapText="1"/>
    </xf>
    <xf numFmtId="0" fontId="13" fillId="2" borderId="2" xfId="1" applyFont="1" applyFill="1" applyBorder="1" applyAlignment="1">
      <alignment horizontal="center"/>
    </xf>
    <xf numFmtId="0" fontId="15" fillId="0" borderId="2" xfId="1" applyFont="1" applyBorder="1"/>
    <xf numFmtId="2" fontId="9" fillId="0" borderId="14" xfId="1" applyNumberFormat="1" applyFont="1" applyFill="1" applyBorder="1" applyAlignment="1">
      <alignment horizontal="center"/>
    </xf>
    <xf numFmtId="2" fontId="10" fillId="0" borderId="14" xfId="1" applyNumberFormat="1" applyFont="1" applyFill="1" applyBorder="1" applyAlignment="1">
      <alignment horizontal="center"/>
    </xf>
    <xf numFmtId="0" fontId="7" fillId="0" borderId="0" xfId="1" applyAlignment="1">
      <alignment horizontal="right"/>
    </xf>
    <xf numFmtId="0" fontId="18" fillId="0" borderId="2" xfId="1" applyFont="1" applyBorder="1" applyAlignment="1">
      <alignment horizontal="center"/>
    </xf>
    <xf numFmtId="0" fontId="13" fillId="0" borderId="0" xfId="1" applyFont="1" applyAlignment="1">
      <alignment horizontal="right"/>
    </xf>
    <xf numFmtId="0" fontId="13" fillId="0" borderId="0" xfId="1" applyFont="1" applyAlignment="1">
      <alignment horizontal="right" vertical="center" wrapText="1"/>
    </xf>
    <xf numFmtId="1" fontId="13" fillId="0" borderId="0" xfId="1" applyNumberFormat="1" applyFont="1" applyAlignment="1">
      <alignment horizontal="center" vertical="center" wrapText="1"/>
    </xf>
    <xf numFmtId="2" fontId="19" fillId="0" borderId="2" xfId="1" applyNumberFormat="1" applyFont="1" applyBorder="1" applyAlignment="1">
      <alignment horizontal="center"/>
    </xf>
    <xf numFmtId="0" fontId="14" fillId="0" borderId="16" xfId="1" applyFont="1" applyBorder="1" applyAlignment="1">
      <alignment horizontal="right" wrapText="1"/>
    </xf>
    <xf numFmtId="0" fontId="13" fillId="0" borderId="16" xfId="1" applyFont="1" applyBorder="1" applyAlignment="1">
      <alignment horizontal="center"/>
    </xf>
    <xf numFmtId="0" fontId="15" fillId="0" borderId="23" xfId="1" applyFont="1" applyBorder="1"/>
    <xf numFmtId="0" fontId="12" fillId="0" borderId="24" xfId="1" applyFont="1" applyBorder="1" applyAlignment="1">
      <alignment horizontal="right" wrapText="1"/>
    </xf>
    <xf numFmtId="0" fontId="12" fillId="0" borderId="24" xfId="1" applyFont="1" applyBorder="1" applyAlignment="1">
      <alignment horizontal="center"/>
    </xf>
    <xf numFmtId="2" fontId="10" fillId="0" borderId="24" xfId="1" applyNumberFormat="1" applyFont="1" applyBorder="1" applyAlignment="1">
      <alignment horizontal="center"/>
    </xf>
    <xf numFmtId="0" fontId="16" fillId="0" borderId="2" xfId="1" applyFont="1" applyBorder="1"/>
    <xf numFmtId="4" fontId="12" fillId="0" borderId="2" xfId="1" applyNumberFormat="1" applyFont="1" applyBorder="1" applyAlignment="1">
      <alignment horizontal="right" wrapText="1"/>
    </xf>
    <xf numFmtId="1" fontId="9" fillId="0" borderId="2" xfId="1" applyNumberFormat="1" applyFont="1" applyBorder="1" applyAlignment="1">
      <alignment horizontal="right" vertical="center" wrapText="1"/>
    </xf>
    <xf numFmtId="0" fontId="12" fillId="0" borderId="2" xfId="1" applyFont="1" applyBorder="1" applyAlignment="1">
      <alignment horizontal="right" vertical="center" wrapText="1"/>
    </xf>
    <xf numFmtId="1" fontId="12" fillId="0" borderId="2" xfId="1" applyNumberFormat="1" applyFont="1" applyBorder="1" applyAlignment="1">
      <alignment horizontal="center" vertical="center" wrapText="1"/>
    </xf>
    <xf numFmtId="2" fontId="9" fillId="0" borderId="2" xfId="1" applyNumberFormat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right" vertical="center" wrapText="1"/>
    </xf>
    <xf numFmtId="1" fontId="13" fillId="0" borderId="2" xfId="1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10" fillId="0" borderId="0" xfId="1" applyNumberFormat="1" applyFont="1"/>
    <xf numFmtId="2" fontId="12" fillId="0" borderId="0" xfId="1" applyNumberFormat="1" applyFont="1"/>
    <xf numFmtId="2" fontId="0" fillId="0" borderId="12" xfId="1" applyNumberFormat="1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0" fillId="0" borderId="2" xfId="0" applyFont="1" applyBorder="1" applyAlignment="1">
      <alignment wrapText="1"/>
    </xf>
    <xf numFmtId="0" fontId="20" fillId="0" borderId="2" xfId="0" applyFont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wrapText="1"/>
    </xf>
    <xf numFmtId="0" fontId="3" fillId="0" borderId="14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3" fillId="0" borderId="5" xfId="0" applyFont="1" applyBorder="1" applyAlignment="1">
      <alignment wrapText="1"/>
    </xf>
    <xf numFmtId="0" fontId="4" fillId="0" borderId="25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wrapText="1"/>
    </xf>
    <xf numFmtId="0" fontId="3" fillId="0" borderId="25" xfId="0" applyFont="1" applyBorder="1" applyAlignment="1">
      <alignment wrapText="1"/>
    </xf>
    <xf numFmtId="0" fontId="4" fillId="0" borderId="25" xfId="0" applyFont="1" applyBorder="1" applyAlignment="1">
      <alignment horizontal="left" wrapText="1"/>
    </xf>
    <xf numFmtId="0" fontId="3" fillId="0" borderId="26" xfId="0" applyFont="1" applyBorder="1" applyAlignment="1">
      <alignment wrapText="1"/>
    </xf>
    <xf numFmtId="0" fontId="4" fillId="0" borderId="27" xfId="0" applyFont="1" applyBorder="1" applyAlignment="1">
      <alignment horizontal="left" wrapText="1"/>
    </xf>
    <xf numFmtId="0" fontId="3" fillId="0" borderId="25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1" fontId="10" fillId="0" borderId="0" xfId="1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14" fillId="0" borderId="25" xfId="1" applyFont="1" applyBorder="1" applyAlignment="1">
      <alignment horizontal="right" wrapText="1"/>
    </xf>
    <xf numFmtId="0" fontId="21" fillId="0" borderId="2" xfId="0" applyFont="1" applyBorder="1" applyAlignment="1">
      <alignment wrapText="1"/>
    </xf>
    <xf numFmtId="0" fontId="22" fillId="0" borderId="2" xfId="0" applyFont="1" applyBorder="1" applyAlignment="1">
      <alignment wrapText="1"/>
    </xf>
    <xf numFmtId="1" fontId="10" fillId="0" borderId="13" xfId="1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1" fontId="10" fillId="0" borderId="28" xfId="1" applyNumberFormat="1" applyFont="1" applyBorder="1" applyAlignment="1">
      <alignment vertical="center" wrapText="1"/>
    </xf>
    <xf numFmtId="1" fontId="13" fillId="0" borderId="2" xfId="1" applyNumberFormat="1" applyFont="1" applyBorder="1" applyAlignment="1">
      <alignment horizontal="center" vertical="center" wrapText="1"/>
    </xf>
    <xf numFmtId="0" fontId="9" fillId="0" borderId="2" xfId="1" applyFont="1" applyBorder="1"/>
    <xf numFmtId="0" fontId="13" fillId="0" borderId="25" xfId="1" applyFont="1" applyBorder="1" applyAlignment="1">
      <alignment horizontal="center" vertical="center" wrapText="1"/>
    </xf>
    <xf numFmtId="1" fontId="10" fillId="0" borderId="0" xfId="1" applyNumberFormat="1" applyFont="1" applyBorder="1" applyAlignment="1">
      <alignment vertical="center" wrapText="1"/>
    </xf>
    <xf numFmtId="1" fontId="13" fillId="0" borderId="24" xfId="1" applyNumberFormat="1" applyFont="1" applyBorder="1" applyAlignment="1">
      <alignment vertical="center" wrapText="1"/>
    </xf>
    <xf numFmtId="2" fontId="10" fillId="0" borderId="24" xfId="1" applyNumberFormat="1" applyFont="1" applyBorder="1" applyAlignment="1">
      <alignment vertical="center" wrapText="1"/>
    </xf>
    <xf numFmtId="2" fontId="10" fillId="0" borderId="2" xfId="1" applyNumberFormat="1" applyFont="1" applyBorder="1" applyAlignment="1">
      <alignment vertical="center" wrapText="1"/>
    </xf>
    <xf numFmtId="0" fontId="12" fillId="0" borderId="28" xfId="1" applyFont="1" applyBorder="1"/>
    <xf numFmtId="0" fontId="6" fillId="0" borderId="25" xfId="0" applyFont="1" applyBorder="1" applyAlignment="1">
      <alignment horizontal="center" wrapText="1"/>
    </xf>
    <xf numFmtId="0" fontId="13" fillId="0" borderId="20" xfId="1" applyFont="1" applyBorder="1" applyAlignment="1">
      <alignment wrapText="1"/>
    </xf>
    <xf numFmtId="0" fontId="13" fillId="0" borderId="20" xfId="1" applyFont="1" applyBorder="1" applyAlignment="1">
      <alignment horizontal="center"/>
    </xf>
    <xf numFmtId="0" fontId="3" fillId="0" borderId="30" xfId="0" applyFont="1" applyBorder="1" applyAlignment="1">
      <alignment wrapText="1"/>
    </xf>
    <xf numFmtId="0" fontId="9" fillId="0" borderId="11" xfId="1" applyFont="1" applyBorder="1"/>
    <xf numFmtId="0" fontId="3" fillId="0" borderId="12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6" fillId="0" borderId="32" xfId="0" applyFont="1" applyBorder="1" applyAlignment="1">
      <alignment wrapText="1"/>
    </xf>
    <xf numFmtId="0" fontId="17" fillId="0" borderId="25" xfId="1" applyFont="1" applyBorder="1" applyAlignment="1">
      <alignment horizontal="right" wrapText="1"/>
    </xf>
    <xf numFmtId="0" fontId="4" fillId="0" borderId="33" xfId="0" applyFont="1" applyBorder="1" applyAlignment="1">
      <alignment vertical="center" wrapText="1"/>
    </xf>
    <xf numFmtId="0" fontId="4" fillId="0" borderId="34" xfId="0" applyFont="1" applyBorder="1" applyAlignment="1">
      <alignment vertical="center" wrapText="1"/>
    </xf>
    <xf numFmtId="0" fontId="4" fillId="0" borderId="35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10" fillId="0" borderId="0" xfId="1" applyFont="1" applyBorder="1"/>
    <xf numFmtId="0" fontId="3" fillId="0" borderId="0" xfId="0" applyFont="1" applyBorder="1" applyAlignment="1">
      <alignment wrapText="1"/>
    </xf>
    <xf numFmtId="1" fontId="9" fillId="0" borderId="0" xfId="1" applyNumberFormat="1" applyFont="1" applyBorder="1" applyAlignment="1">
      <alignment horizontal="right" vertical="center" wrapText="1"/>
    </xf>
    <xf numFmtId="0" fontId="11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 wrapText="1"/>
    </xf>
    <xf numFmtId="0" fontId="17" fillId="0" borderId="16" xfId="1" applyFont="1" applyBorder="1" applyAlignment="1">
      <alignment wrapText="1"/>
    </xf>
    <xf numFmtId="2" fontId="6" fillId="0" borderId="12" xfId="0" applyNumberFormat="1" applyFont="1" applyBorder="1" applyAlignment="1">
      <alignment wrapText="1"/>
    </xf>
    <xf numFmtId="2" fontId="3" fillId="0" borderId="0" xfId="0" applyNumberFormat="1" applyFont="1" applyBorder="1" applyAlignment="1">
      <alignment wrapText="1"/>
    </xf>
    <xf numFmtId="0" fontId="11" fillId="0" borderId="0" xfId="1" applyFont="1" applyBorder="1" applyAlignment="1">
      <alignment horizontal="left" vertical="center" wrapText="1"/>
    </xf>
    <xf numFmtId="1" fontId="13" fillId="0" borderId="0" xfId="1" applyNumberFormat="1" applyFont="1" applyBorder="1" applyAlignment="1">
      <alignment vertical="center" wrapText="1"/>
    </xf>
    <xf numFmtId="2" fontId="10" fillId="0" borderId="0" xfId="1" applyNumberFormat="1" applyFont="1" applyBorder="1" applyAlignment="1">
      <alignment vertical="center" wrapText="1"/>
    </xf>
    <xf numFmtId="0" fontId="6" fillId="0" borderId="20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8" fillId="0" borderId="0" xfId="1" applyFont="1" applyBorder="1" applyAlignment="1">
      <alignment vertical="center" wrapText="1"/>
    </xf>
    <xf numFmtId="2" fontId="6" fillId="0" borderId="20" xfId="0" applyNumberFormat="1" applyFont="1" applyBorder="1" applyAlignment="1">
      <alignment wrapText="1"/>
    </xf>
    <xf numFmtId="0" fontId="17" fillId="0" borderId="16" xfId="1" applyFont="1" applyBorder="1" applyAlignment="1">
      <alignment horizontal="right" wrapText="1"/>
    </xf>
    <xf numFmtId="0" fontId="3" fillId="0" borderId="16" xfId="0" applyFont="1" applyBorder="1" applyAlignment="1">
      <alignment horizontal="center" wrapText="1"/>
    </xf>
    <xf numFmtId="0" fontId="12" fillId="0" borderId="23" xfId="1" applyFont="1" applyBorder="1"/>
    <xf numFmtId="0" fontId="14" fillId="0" borderId="24" xfId="1" applyFont="1" applyBorder="1" applyAlignment="1">
      <alignment horizontal="right" wrapText="1"/>
    </xf>
    <xf numFmtId="0" fontId="6" fillId="0" borderId="7" xfId="0" applyFont="1" applyBorder="1" applyAlignment="1">
      <alignment horizontal="center"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6" fillId="0" borderId="36" xfId="0" applyFont="1" applyBorder="1" applyAlignment="1">
      <alignment wrapText="1"/>
    </xf>
    <xf numFmtId="1" fontId="6" fillId="0" borderId="32" xfId="0" applyNumberFormat="1" applyFont="1" applyBorder="1" applyAlignment="1">
      <alignment wrapText="1"/>
    </xf>
    <xf numFmtId="0" fontId="14" fillId="0" borderId="25" xfId="1" applyFont="1" applyBorder="1" applyAlignment="1">
      <alignment wrapText="1"/>
    </xf>
    <xf numFmtId="0" fontId="6" fillId="0" borderId="30" xfId="0" applyFont="1" applyBorder="1" applyAlignment="1">
      <alignment wrapText="1"/>
    </xf>
    <xf numFmtId="0" fontId="6" fillId="0" borderId="0" xfId="0" applyFont="1" applyBorder="1" applyAlignment="1">
      <alignment wrapText="1"/>
    </xf>
    <xf numFmtId="2" fontId="6" fillId="0" borderId="0" xfId="0" applyNumberFormat="1" applyFont="1" applyBorder="1" applyAlignment="1">
      <alignment wrapText="1"/>
    </xf>
    <xf numFmtId="0" fontId="14" fillId="0" borderId="16" xfId="1" applyFont="1" applyBorder="1" applyAlignment="1">
      <alignment wrapText="1"/>
    </xf>
    <xf numFmtId="2" fontId="6" fillId="0" borderId="32" xfId="0" applyNumberFormat="1" applyFont="1" applyBorder="1" applyAlignment="1">
      <alignment wrapText="1"/>
    </xf>
    <xf numFmtId="0" fontId="9" fillId="0" borderId="0" xfId="1" applyFont="1" applyBorder="1"/>
    <xf numFmtId="0" fontId="12" fillId="0" borderId="0" xfId="1" applyFont="1" applyBorder="1" applyAlignment="1">
      <alignment wrapText="1"/>
    </xf>
    <xf numFmtId="0" fontId="12" fillId="0" borderId="25" xfId="1" applyFont="1" applyBorder="1"/>
    <xf numFmtId="0" fontId="15" fillId="0" borderId="37" xfId="1" applyFont="1" applyBorder="1"/>
    <xf numFmtId="0" fontId="13" fillId="0" borderId="11" xfId="1" applyFont="1" applyBorder="1" applyAlignment="1">
      <alignment wrapText="1"/>
    </xf>
    <xf numFmtId="0" fontId="13" fillId="0" borderId="0" xfId="1" applyFont="1" applyBorder="1" applyAlignment="1">
      <alignment horizontal="right" vertical="center" wrapText="1"/>
    </xf>
    <xf numFmtId="1" fontId="9" fillId="0" borderId="16" xfId="1" applyNumberFormat="1" applyFont="1" applyBorder="1" applyAlignment="1">
      <alignment horizontal="right" vertical="center" wrapText="1"/>
    </xf>
    <xf numFmtId="0" fontId="13" fillId="0" borderId="16" xfId="1" applyFont="1" applyBorder="1" applyAlignment="1">
      <alignment horizontal="right" vertical="center" wrapText="1"/>
    </xf>
    <xf numFmtId="1" fontId="9" fillId="0" borderId="11" xfId="1" applyNumberFormat="1" applyFont="1" applyBorder="1" applyAlignment="1">
      <alignment horizontal="right" vertical="center" wrapText="1"/>
    </xf>
    <xf numFmtId="2" fontId="9" fillId="0" borderId="2" xfId="1" applyNumberFormat="1" applyFont="1" applyBorder="1" applyAlignment="1">
      <alignment vertical="center" wrapText="1"/>
    </xf>
    <xf numFmtId="2" fontId="6" fillId="0" borderId="30" xfId="0" applyNumberFormat="1" applyFont="1" applyBorder="1" applyAlignment="1">
      <alignment wrapText="1"/>
    </xf>
    <xf numFmtId="2" fontId="6" fillId="0" borderId="31" xfId="0" applyNumberFormat="1" applyFont="1" applyBorder="1" applyAlignment="1">
      <alignment wrapText="1"/>
    </xf>
    <xf numFmtId="2" fontId="6" fillId="0" borderId="21" xfId="0" applyNumberFormat="1" applyFont="1" applyBorder="1" applyAlignment="1">
      <alignment wrapText="1"/>
    </xf>
    <xf numFmtId="0" fontId="6" fillId="0" borderId="31" xfId="0" applyFont="1" applyBorder="1" applyAlignment="1">
      <alignment wrapText="1"/>
    </xf>
    <xf numFmtId="2" fontId="6" fillId="0" borderId="2" xfId="0" applyNumberFormat="1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23" fillId="0" borderId="2" xfId="0" applyFont="1" applyBorder="1" applyAlignment="1">
      <alignment horizontal="left" wrapText="1"/>
    </xf>
    <xf numFmtId="1" fontId="6" fillId="0" borderId="2" xfId="0" applyNumberFormat="1" applyFont="1" applyBorder="1" applyAlignment="1">
      <alignment horizontal="center" wrapText="1"/>
    </xf>
    <xf numFmtId="1" fontId="9" fillId="0" borderId="38" xfId="1" applyNumberFormat="1" applyFont="1" applyBorder="1" applyAlignment="1">
      <alignment horizontal="right" vertical="center" wrapText="1"/>
    </xf>
    <xf numFmtId="0" fontId="13" fillId="0" borderId="14" xfId="1" applyFont="1" applyBorder="1" applyAlignment="1">
      <alignment horizontal="right" vertical="center" wrapText="1"/>
    </xf>
    <xf numFmtId="0" fontId="6" fillId="0" borderId="14" xfId="0" applyFont="1" applyBorder="1" applyAlignment="1">
      <alignment horizontal="center" wrapText="1"/>
    </xf>
    <xf numFmtId="0" fontId="3" fillId="0" borderId="39" xfId="0" applyFont="1" applyBorder="1" applyAlignment="1">
      <alignment wrapText="1"/>
    </xf>
    <xf numFmtId="0" fontId="13" fillId="0" borderId="0" xfId="1" applyFont="1" applyBorder="1" applyAlignment="1">
      <alignment horizontal="right" wrapText="1"/>
    </xf>
    <xf numFmtId="0" fontId="4" fillId="0" borderId="39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38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13" fillId="0" borderId="14" xfId="1" applyFont="1" applyBorder="1" applyAlignment="1">
      <alignment horizontal="center" vertical="center" wrapText="1"/>
    </xf>
    <xf numFmtId="1" fontId="13" fillId="0" borderId="0" xfId="1" applyNumberFormat="1" applyFont="1" applyBorder="1" applyAlignment="1">
      <alignment horizontal="center" vertical="center" wrapText="1"/>
    </xf>
    <xf numFmtId="2" fontId="10" fillId="0" borderId="40" xfId="1" applyNumberFormat="1" applyFont="1" applyBorder="1" applyAlignment="1">
      <alignment horizontal="center" vertical="center" wrapText="1"/>
    </xf>
    <xf numFmtId="2" fontId="10" fillId="0" borderId="41" xfId="1" applyNumberFormat="1" applyFont="1" applyBorder="1" applyAlignment="1">
      <alignment horizontal="center" vertical="center" wrapText="1"/>
    </xf>
    <xf numFmtId="2" fontId="10" fillId="0" borderId="26" xfId="1" applyNumberFormat="1" applyFont="1" applyBorder="1" applyAlignment="1">
      <alignment horizontal="center" vertical="center" wrapText="1"/>
    </xf>
    <xf numFmtId="2" fontId="10" fillId="0" borderId="14" xfId="1" applyNumberFormat="1" applyFont="1" applyBorder="1" applyAlignment="1">
      <alignment horizontal="center" vertical="center" wrapText="1"/>
    </xf>
    <xf numFmtId="2" fontId="10" fillId="0" borderId="16" xfId="1" applyNumberFormat="1" applyFont="1" applyBorder="1" applyAlignment="1">
      <alignment horizontal="center" vertical="center" wrapText="1"/>
    </xf>
    <xf numFmtId="2" fontId="10" fillId="0" borderId="17" xfId="1" applyNumberFormat="1" applyFont="1" applyBorder="1" applyAlignment="1">
      <alignment horizontal="center" vertical="center" wrapText="1"/>
    </xf>
    <xf numFmtId="0" fontId="13" fillId="0" borderId="14" xfId="1" applyFont="1" applyBorder="1" applyAlignment="1">
      <alignment horizontal="right" wrapText="1"/>
    </xf>
    <xf numFmtId="0" fontId="6" fillId="0" borderId="0" xfId="0" applyFont="1" applyBorder="1" applyAlignment="1">
      <alignment horizontal="center" wrapText="1"/>
    </xf>
    <xf numFmtId="0" fontId="12" fillId="0" borderId="14" xfId="1" applyFont="1" applyBorder="1" applyAlignment="1">
      <alignment horizontal="right" wrapText="1"/>
    </xf>
    <xf numFmtId="0" fontId="3" fillId="0" borderId="0" xfId="0" applyFont="1" applyBorder="1" applyAlignment="1">
      <alignment horizontal="center" wrapText="1"/>
    </xf>
    <xf numFmtId="0" fontId="13" fillId="0" borderId="16" xfId="1" applyFont="1" applyBorder="1" applyAlignment="1">
      <alignment horizontal="right" wrapText="1"/>
    </xf>
    <xf numFmtId="0" fontId="9" fillId="0" borderId="13" xfId="1" applyFont="1" applyBorder="1"/>
    <xf numFmtId="0" fontId="6" fillId="0" borderId="14" xfId="0" applyFont="1" applyBorder="1" applyAlignment="1">
      <alignment wrapText="1"/>
    </xf>
    <xf numFmtId="0" fontId="6" fillId="0" borderId="17" xfId="0" applyFont="1" applyBorder="1" applyAlignment="1">
      <alignment wrapText="1"/>
    </xf>
    <xf numFmtId="0" fontId="3" fillId="0" borderId="42" xfId="0" applyFont="1" applyBorder="1" applyAlignment="1">
      <alignment wrapText="1"/>
    </xf>
    <xf numFmtId="0" fontId="14" fillId="0" borderId="14" xfId="1" applyFont="1" applyBorder="1" applyAlignment="1">
      <alignment horizontal="right" wrapText="1"/>
    </xf>
    <xf numFmtId="0" fontId="13" fillId="0" borderId="14" xfId="1" applyFont="1" applyBorder="1" applyAlignment="1">
      <alignment horizontal="center"/>
    </xf>
    <xf numFmtId="2" fontId="9" fillId="0" borderId="14" xfId="1" applyNumberFormat="1" applyFont="1" applyBorder="1" applyAlignment="1">
      <alignment horizontal="center"/>
    </xf>
    <xf numFmtId="2" fontId="9" fillId="0" borderId="39" xfId="1" applyNumberFormat="1" applyFont="1" applyBorder="1" applyAlignment="1">
      <alignment horizontal="center"/>
    </xf>
    <xf numFmtId="0" fontId="9" fillId="0" borderId="2" xfId="1" applyFont="1" applyBorder="1" applyAlignment="1">
      <alignment wrapText="1"/>
    </xf>
    <xf numFmtId="0" fontId="10" fillId="0" borderId="20" xfId="1" applyFont="1" applyBorder="1"/>
    <xf numFmtId="0" fontId="10" fillId="0" borderId="2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2" fontId="10" fillId="0" borderId="7" xfId="1" applyNumberFormat="1" applyFont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center" vertical="center" wrapText="1"/>
    </xf>
    <xf numFmtId="0" fontId="10" fillId="0" borderId="18" xfId="1" applyFont="1" applyBorder="1" applyAlignment="1">
      <alignment horizontal="center" vertical="center"/>
    </xf>
    <xf numFmtId="1" fontId="10" fillId="0" borderId="0" xfId="1" applyNumberFormat="1" applyFont="1" applyBorder="1" applyAlignment="1">
      <alignment horizontal="right" vertical="center" wrapText="1"/>
    </xf>
    <xf numFmtId="0" fontId="12" fillId="0" borderId="0" xfId="1" applyFont="1" applyBorder="1" applyAlignment="1">
      <alignment horizontal="left" vertical="center" wrapText="1"/>
    </xf>
    <xf numFmtId="1" fontId="10" fillId="0" borderId="6" xfId="1" applyNumberFormat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1" fontId="13" fillId="0" borderId="7" xfId="1" applyNumberFormat="1" applyFont="1" applyBorder="1" applyAlignment="1">
      <alignment horizontal="center" vertical="center" wrapText="1"/>
    </xf>
    <xf numFmtId="1" fontId="8" fillId="0" borderId="0" xfId="1" applyNumberFormat="1" applyFont="1" applyBorder="1" applyAlignment="1">
      <alignment horizontal="center" vertical="center" wrapText="1"/>
    </xf>
    <xf numFmtId="1" fontId="10" fillId="0" borderId="10" xfId="1" applyNumberFormat="1" applyFont="1" applyBorder="1" applyAlignment="1">
      <alignment horizontal="center" vertical="center" wrapText="1"/>
    </xf>
    <xf numFmtId="0" fontId="13" fillId="0" borderId="24" xfId="1" applyFont="1" applyBorder="1" applyAlignment="1">
      <alignment horizontal="center" vertical="center" wrapText="1"/>
    </xf>
    <xf numFmtId="0" fontId="13" fillId="0" borderId="25" xfId="1" applyFont="1" applyBorder="1" applyAlignment="1">
      <alignment horizontal="center" vertical="center" wrapText="1"/>
    </xf>
    <xf numFmtId="1" fontId="10" fillId="0" borderId="23" xfId="1" applyNumberFormat="1" applyFont="1" applyBorder="1" applyAlignment="1">
      <alignment horizontal="center" vertical="center" wrapText="1"/>
    </xf>
    <xf numFmtId="1" fontId="10" fillId="0" borderId="13" xfId="1" applyNumberFormat="1" applyFont="1" applyBorder="1" applyAlignment="1">
      <alignment horizontal="center" vertical="center" wrapText="1"/>
    </xf>
    <xf numFmtId="1" fontId="10" fillId="0" borderId="28" xfId="1" applyNumberFormat="1" applyFont="1" applyBorder="1" applyAlignment="1">
      <alignment horizontal="center" vertical="center" wrapText="1"/>
    </xf>
    <xf numFmtId="1" fontId="10" fillId="0" borderId="29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" fontId="13" fillId="0" borderId="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266700</xdr:colOff>
      <xdr:row>4</xdr:row>
      <xdr:rowOff>114300</xdr:rowOff>
    </xdr:from>
    <xdr:ext cx="184731" cy="264560"/>
    <xdr:sp macro="" textlink="">
      <xdr:nvSpPr>
        <xdr:cNvPr id="2" name="TextBox 1"/>
        <xdr:cNvSpPr txBox="1"/>
      </xdr:nvSpPr>
      <xdr:spPr>
        <a:xfrm>
          <a:off x="11344275" y="86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07"/>
  <sheetViews>
    <sheetView tabSelected="1" view="pageBreakPreview" topLeftCell="A589" zoomScale="130" zoomScaleNormal="115" zoomScaleSheetLayoutView="130" workbookViewId="0">
      <selection activeCell="H602" sqref="H602"/>
    </sheetView>
  </sheetViews>
  <sheetFormatPr defaultColWidth="9.109375" defaultRowHeight="14.4" x14ac:dyDescent="0.3"/>
  <cols>
    <col min="1" max="1" width="5.5546875" style="19" customWidth="1"/>
    <col min="2" max="2" width="31.5546875" style="87" customWidth="1"/>
    <col min="3" max="3" width="9.109375" style="88"/>
    <col min="4" max="6" width="9.109375" style="89"/>
    <col min="7" max="7" width="9.44140625" style="89" bestFit="1" customWidth="1"/>
    <col min="8" max="9" width="9.109375" style="89"/>
    <col min="10" max="10" width="9.44140625" style="89" bestFit="1" customWidth="1"/>
    <col min="11" max="15" width="9.109375" style="89"/>
    <col min="16" max="16384" width="9.109375" style="19"/>
  </cols>
  <sheetData>
    <row r="1" spans="1:20" s="14" customFormat="1" ht="13.8" x14ac:dyDescent="0.3">
      <c r="A1" s="275" t="s">
        <v>82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</row>
    <row r="2" spans="1:20" s="14" customFormat="1" ht="13.8" x14ac:dyDescent="0.3">
      <c r="A2" s="275"/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</row>
    <row r="3" spans="1:20" ht="18" x14ac:dyDescent="0.3">
      <c r="A3" s="15"/>
      <c r="B3" s="16" t="s">
        <v>7</v>
      </c>
      <c r="C3" s="17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20" x14ac:dyDescent="0.3">
      <c r="A4" s="270"/>
      <c r="B4" s="271" t="s">
        <v>306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20" ht="15" thickBot="1" x14ac:dyDescent="0.35">
      <c r="A5" s="270"/>
      <c r="B5" s="271"/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20" s="21" customFormat="1" thickBot="1" x14ac:dyDescent="0.35">
      <c r="A6" s="272" t="s">
        <v>5</v>
      </c>
      <c r="B6" s="273" t="s">
        <v>83</v>
      </c>
      <c r="C6" s="274" t="s">
        <v>84</v>
      </c>
      <c r="D6" s="267" t="s">
        <v>3</v>
      </c>
      <c r="E6" s="267"/>
      <c r="F6" s="267"/>
      <c r="G6" s="267" t="s">
        <v>85</v>
      </c>
      <c r="H6" s="267" t="s">
        <v>1</v>
      </c>
      <c r="I6" s="267"/>
      <c r="J6" s="267"/>
      <c r="K6" s="267"/>
      <c r="L6" s="268" t="s">
        <v>2</v>
      </c>
      <c r="M6" s="268"/>
      <c r="N6" s="268"/>
      <c r="O6" s="268"/>
      <c r="P6" s="20"/>
      <c r="R6" s="93"/>
    </row>
    <row r="7" spans="1:20" s="24" customFormat="1" ht="13.8" x14ac:dyDescent="0.3">
      <c r="A7" s="272"/>
      <c r="B7" s="273"/>
      <c r="C7" s="274"/>
      <c r="D7" s="22" t="s">
        <v>86</v>
      </c>
      <c r="E7" s="22" t="s">
        <v>87</v>
      </c>
      <c r="F7" s="22" t="s">
        <v>88</v>
      </c>
      <c r="G7" s="267"/>
      <c r="H7" s="22" t="s">
        <v>89</v>
      </c>
      <c r="I7" s="22" t="s">
        <v>90</v>
      </c>
      <c r="J7" s="22" t="s">
        <v>91</v>
      </c>
      <c r="K7" s="22" t="s">
        <v>92</v>
      </c>
      <c r="L7" s="22" t="s">
        <v>93</v>
      </c>
      <c r="M7" s="22" t="s">
        <v>94</v>
      </c>
      <c r="N7" s="22" t="s">
        <v>0</v>
      </c>
      <c r="O7" s="23" t="s">
        <v>4</v>
      </c>
      <c r="P7" s="14"/>
    </row>
    <row r="8" spans="1:20" s="29" customFormat="1" x14ac:dyDescent="0.3">
      <c r="A8" s="25"/>
      <c r="B8" s="26" t="s">
        <v>176</v>
      </c>
      <c r="C8" s="27" t="s">
        <v>177</v>
      </c>
      <c r="D8" s="28">
        <v>18.18</v>
      </c>
      <c r="E8" s="28">
        <f>SUM(E9:E19)</f>
        <v>19.899999999999999</v>
      </c>
      <c r="F8" s="28">
        <f>F9+F15+F19+F23</f>
        <v>62.1</v>
      </c>
      <c r="G8" s="28">
        <f>G9+G15+G19+G23</f>
        <v>475.4</v>
      </c>
      <c r="H8" s="28">
        <f t="shared" ref="H8:O8" si="0">SUM(H9+H15+H19)</f>
        <v>0.22</v>
      </c>
      <c r="I8" s="28">
        <f t="shared" si="0"/>
        <v>2.9400000000000004</v>
      </c>
      <c r="J8" s="28">
        <f t="shared" si="0"/>
        <v>52.38</v>
      </c>
      <c r="K8" s="28">
        <f t="shared" si="0"/>
        <v>0.82000000000000006</v>
      </c>
      <c r="L8" s="28">
        <f t="shared" si="0"/>
        <v>440.6</v>
      </c>
      <c r="M8" s="28">
        <f t="shared" si="0"/>
        <v>399.4</v>
      </c>
      <c r="N8" s="28">
        <f t="shared" si="0"/>
        <v>80.099999999999994</v>
      </c>
      <c r="O8" s="28">
        <f t="shared" si="0"/>
        <v>1.62</v>
      </c>
      <c r="P8" s="19"/>
    </row>
    <row r="9" spans="1:20" s="35" customFormat="1" ht="28.8" x14ac:dyDescent="0.3">
      <c r="A9" s="30">
        <v>232</v>
      </c>
      <c r="B9" s="31" t="s">
        <v>8</v>
      </c>
      <c r="C9" s="27">
        <v>200</v>
      </c>
      <c r="D9" s="33">
        <v>7.16</v>
      </c>
      <c r="E9" s="33">
        <v>9.4</v>
      </c>
      <c r="F9" s="33">
        <v>28.8</v>
      </c>
      <c r="G9" s="33">
        <v>228.4</v>
      </c>
      <c r="H9" s="33">
        <v>0.16</v>
      </c>
      <c r="I9" s="33">
        <v>1.54</v>
      </c>
      <c r="J9" s="33">
        <v>0.06</v>
      </c>
      <c r="K9" s="33">
        <v>0.54</v>
      </c>
      <c r="L9" s="33">
        <v>156.80000000000001</v>
      </c>
      <c r="M9" s="33">
        <v>206</v>
      </c>
      <c r="N9" s="33">
        <v>55.6</v>
      </c>
      <c r="O9" s="34">
        <v>1.24</v>
      </c>
      <c r="T9" s="123">
        <f>SUM(D97)</f>
        <v>50.87</v>
      </c>
    </row>
    <row r="10" spans="1:20" x14ac:dyDescent="0.3">
      <c r="A10" s="36"/>
      <c r="B10" s="37" t="s">
        <v>95</v>
      </c>
      <c r="C10" s="32">
        <v>5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4"/>
    </row>
    <row r="11" spans="1:20" x14ac:dyDescent="0.3">
      <c r="A11" s="36"/>
      <c r="B11" s="37" t="s">
        <v>96</v>
      </c>
      <c r="C11" s="32">
        <v>5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4"/>
      <c r="R11" s="92"/>
    </row>
    <row r="12" spans="1:20" x14ac:dyDescent="0.3">
      <c r="A12" s="36"/>
      <c r="B12" s="37" t="s">
        <v>97</v>
      </c>
      <c r="C12" s="32">
        <v>25</v>
      </c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4"/>
    </row>
    <row r="13" spans="1:20" x14ac:dyDescent="0.3">
      <c r="A13" s="36"/>
      <c r="B13" s="37" t="s">
        <v>98</v>
      </c>
      <c r="C13" s="32">
        <v>1.25</v>
      </c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4"/>
    </row>
    <row r="14" spans="1:20" x14ac:dyDescent="0.3">
      <c r="A14" s="36"/>
      <c r="B14" s="37" t="s">
        <v>99</v>
      </c>
      <c r="C14" s="32">
        <v>118</v>
      </c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4"/>
    </row>
    <row r="15" spans="1:20" s="35" customFormat="1" x14ac:dyDescent="0.3">
      <c r="A15" s="30">
        <v>64</v>
      </c>
      <c r="B15" s="91" t="s">
        <v>174</v>
      </c>
      <c r="C15" s="27">
        <v>35</v>
      </c>
      <c r="D15" s="33">
        <v>5.2</v>
      </c>
      <c r="E15" s="33">
        <v>7.8</v>
      </c>
      <c r="F15" s="33">
        <v>7.4</v>
      </c>
      <c r="G15" s="33">
        <v>121</v>
      </c>
      <c r="H15" s="33">
        <v>0.02</v>
      </c>
      <c r="I15" s="33">
        <v>0.1</v>
      </c>
      <c r="J15" s="33">
        <v>52.3</v>
      </c>
      <c r="K15" s="33">
        <v>0.28000000000000003</v>
      </c>
      <c r="L15" s="33">
        <v>157.80000000000001</v>
      </c>
      <c r="M15" s="33">
        <v>103.4</v>
      </c>
      <c r="N15" s="33">
        <v>10.5</v>
      </c>
      <c r="O15" s="34">
        <v>0.28000000000000003</v>
      </c>
    </row>
    <row r="16" spans="1:20" x14ac:dyDescent="0.3">
      <c r="A16" s="36"/>
      <c r="B16" s="37" t="s">
        <v>175</v>
      </c>
      <c r="C16" s="32">
        <v>15</v>
      </c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4"/>
    </row>
    <row r="17" spans="1:19" x14ac:dyDescent="0.3">
      <c r="A17" s="36"/>
      <c r="B17" s="37" t="s">
        <v>42</v>
      </c>
      <c r="C17" s="32">
        <v>20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4"/>
    </row>
    <row r="18" spans="1:19" x14ac:dyDescent="0.3">
      <c r="A18" s="36"/>
      <c r="B18" s="37"/>
      <c r="C18" s="32"/>
      <c r="D18" s="28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4"/>
      <c r="S18" s="92"/>
    </row>
    <row r="19" spans="1:19" s="35" customFormat="1" x14ac:dyDescent="0.3">
      <c r="A19" s="30">
        <v>465</v>
      </c>
      <c r="B19" s="31" t="s">
        <v>10</v>
      </c>
      <c r="C19" s="27">
        <v>200</v>
      </c>
      <c r="D19" s="33">
        <v>3.2</v>
      </c>
      <c r="E19" s="33">
        <v>2.7</v>
      </c>
      <c r="F19" s="33">
        <v>15.9</v>
      </c>
      <c r="G19" s="33">
        <v>79</v>
      </c>
      <c r="H19" s="33">
        <v>0.04</v>
      </c>
      <c r="I19" s="33">
        <v>1.3</v>
      </c>
      <c r="J19" s="33">
        <v>0.02</v>
      </c>
      <c r="K19" s="33">
        <v>0</v>
      </c>
      <c r="L19" s="33">
        <v>126</v>
      </c>
      <c r="M19" s="33">
        <v>90</v>
      </c>
      <c r="N19" s="33">
        <v>14</v>
      </c>
      <c r="O19" s="34">
        <v>0.1</v>
      </c>
    </row>
    <row r="20" spans="1:19" x14ac:dyDescent="0.3">
      <c r="A20" s="36"/>
      <c r="B20" s="37"/>
      <c r="C20" s="32">
        <v>10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4"/>
    </row>
    <row r="21" spans="1:19" x14ac:dyDescent="0.3">
      <c r="A21" s="36"/>
      <c r="B21" s="37" t="s">
        <v>100</v>
      </c>
      <c r="C21" s="32">
        <v>2.4</v>
      </c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4"/>
    </row>
    <row r="22" spans="1:19" x14ac:dyDescent="0.3">
      <c r="A22" s="36"/>
      <c r="B22" s="37" t="s">
        <v>99</v>
      </c>
      <c r="C22" s="32">
        <v>100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4"/>
    </row>
    <row r="23" spans="1:19" s="35" customFormat="1" x14ac:dyDescent="0.3">
      <c r="A23" s="30"/>
      <c r="B23" s="31" t="s">
        <v>27</v>
      </c>
      <c r="C23" s="27">
        <v>100</v>
      </c>
      <c r="D23" s="33">
        <v>0</v>
      </c>
      <c r="E23" s="33">
        <v>0</v>
      </c>
      <c r="F23" s="33">
        <v>10</v>
      </c>
      <c r="G23" s="33">
        <v>47</v>
      </c>
      <c r="H23" s="33"/>
      <c r="I23" s="33"/>
      <c r="J23" s="33"/>
      <c r="K23" s="33"/>
      <c r="L23" s="33"/>
      <c r="M23" s="33"/>
      <c r="N23" s="33"/>
      <c r="O23" s="34"/>
    </row>
    <row r="24" spans="1:19" s="35" customFormat="1" x14ac:dyDescent="0.3">
      <c r="A24" s="30"/>
      <c r="B24" s="91" t="s">
        <v>312</v>
      </c>
      <c r="C24" s="27">
        <f>C9+C15+C19+C23</f>
        <v>535</v>
      </c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4"/>
    </row>
    <row r="25" spans="1:19" s="29" customFormat="1" x14ac:dyDescent="0.3">
      <c r="A25" s="25"/>
      <c r="B25" s="26" t="s">
        <v>101</v>
      </c>
      <c r="C25" s="27"/>
      <c r="D25" s="28">
        <v>21.59</v>
      </c>
      <c r="E25" s="122">
        <f>SUM(E26:E52)</f>
        <v>22.75</v>
      </c>
      <c r="F25" s="28">
        <f>SUM(F27:F52)</f>
        <v>79.17</v>
      </c>
      <c r="G25" s="28">
        <f>SUM(G27:G52)</f>
        <v>638.22</v>
      </c>
      <c r="H25" s="28">
        <f>SUM(H26:H52)</f>
        <v>0.32</v>
      </c>
      <c r="I25" s="28">
        <f>SUM(I27:I52)</f>
        <v>32.03</v>
      </c>
      <c r="J25" s="28">
        <f>SUM(J27:J62)</f>
        <v>94.28</v>
      </c>
      <c r="K25" s="28">
        <v>2.15</v>
      </c>
      <c r="L25" s="28">
        <f>SUM(L26:L52)</f>
        <v>140.15</v>
      </c>
      <c r="M25" s="28">
        <f>SUM(M26:M52)</f>
        <v>356.93</v>
      </c>
      <c r="N25" s="28">
        <f>SUM(N27:N52)</f>
        <v>75.45</v>
      </c>
      <c r="O25" s="38">
        <f>SUM(O27:O52)</f>
        <v>6.51</v>
      </c>
      <c r="P25" s="19"/>
    </row>
    <row r="26" spans="1:19" s="35" customFormat="1" x14ac:dyDescent="0.3">
      <c r="A26" s="30">
        <v>148</v>
      </c>
      <c r="B26" s="91" t="s">
        <v>70</v>
      </c>
      <c r="C26" s="27">
        <v>60</v>
      </c>
      <c r="D26" s="33">
        <v>0.8</v>
      </c>
      <c r="E26" s="33">
        <v>0.1</v>
      </c>
      <c r="F26" s="33">
        <v>2.5</v>
      </c>
      <c r="G26" s="33">
        <v>14</v>
      </c>
      <c r="H26" s="33">
        <v>0.03</v>
      </c>
      <c r="I26" s="33">
        <v>10</v>
      </c>
      <c r="J26" s="33">
        <v>0</v>
      </c>
      <c r="K26" s="33">
        <v>0.1</v>
      </c>
      <c r="L26" s="33">
        <v>23</v>
      </c>
      <c r="M26" s="33">
        <v>42</v>
      </c>
      <c r="N26" s="33">
        <v>14</v>
      </c>
      <c r="O26" s="34">
        <v>0.6</v>
      </c>
    </row>
    <row r="27" spans="1:19" x14ac:dyDescent="0.3">
      <c r="A27" s="36"/>
      <c r="B27" s="37" t="s">
        <v>13</v>
      </c>
      <c r="C27" s="32">
        <v>100</v>
      </c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4"/>
    </row>
    <row r="28" spans="1:19" s="35" customFormat="1" x14ac:dyDescent="0.3">
      <c r="A28" s="30">
        <v>95</v>
      </c>
      <c r="B28" s="91" t="s">
        <v>12</v>
      </c>
      <c r="C28" s="27">
        <v>250</v>
      </c>
      <c r="D28" s="33">
        <v>3.77</v>
      </c>
      <c r="E28" s="33">
        <v>6.35</v>
      </c>
      <c r="F28" s="33">
        <v>9.67</v>
      </c>
      <c r="G28" s="33">
        <v>109.72</v>
      </c>
      <c r="H28" s="33">
        <v>0.03</v>
      </c>
      <c r="I28" s="33">
        <v>19.93</v>
      </c>
      <c r="J28" s="33">
        <v>0</v>
      </c>
      <c r="K28" s="33">
        <v>0.1</v>
      </c>
      <c r="L28" s="33">
        <v>47.75</v>
      </c>
      <c r="M28" s="33">
        <v>34.130000000000003</v>
      </c>
      <c r="N28" s="33">
        <v>15.55</v>
      </c>
      <c r="O28" s="34">
        <v>0.93</v>
      </c>
    </row>
    <row r="29" spans="1:19" x14ac:dyDescent="0.3">
      <c r="A29" s="36"/>
      <c r="B29" s="37" t="s">
        <v>102</v>
      </c>
      <c r="C29" s="32">
        <v>50</v>
      </c>
      <c r="D29" s="33"/>
      <c r="E29" s="28"/>
      <c r="F29" s="33"/>
      <c r="G29" s="33"/>
      <c r="H29" s="33"/>
      <c r="I29" s="33"/>
      <c r="J29" s="33"/>
      <c r="K29" s="33"/>
      <c r="L29" s="33"/>
      <c r="M29" s="33"/>
      <c r="N29" s="33"/>
      <c r="O29" s="34"/>
    </row>
    <row r="30" spans="1:19" x14ac:dyDescent="0.3">
      <c r="A30" s="36"/>
      <c r="B30" s="37" t="s">
        <v>103</v>
      </c>
      <c r="C30" s="32">
        <v>7.5</v>
      </c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4"/>
    </row>
    <row r="31" spans="1:19" x14ac:dyDescent="0.3">
      <c r="A31" s="36"/>
      <c r="B31" s="37" t="s">
        <v>95</v>
      </c>
      <c r="C31" s="32">
        <v>2.5</v>
      </c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4"/>
    </row>
    <row r="32" spans="1:19" x14ac:dyDescent="0.3">
      <c r="A32" s="36"/>
      <c r="B32" s="37" t="s">
        <v>104</v>
      </c>
      <c r="C32" s="32">
        <v>12.5</v>
      </c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4"/>
    </row>
    <row r="33" spans="1:20" x14ac:dyDescent="0.3">
      <c r="A33" s="36"/>
      <c r="B33" s="37" t="s">
        <v>105</v>
      </c>
      <c r="C33" s="32">
        <v>12</v>
      </c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4"/>
    </row>
    <row r="34" spans="1:20" x14ac:dyDescent="0.3">
      <c r="A34" s="36"/>
      <c r="B34" s="37" t="s">
        <v>106</v>
      </c>
      <c r="C34" s="32">
        <v>15.7</v>
      </c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4"/>
    </row>
    <row r="35" spans="1:20" x14ac:dyDescent="0.3">
      <c r="A35" s="36"/>
      <c r="B35" s="37" t="s">
        <v>107</v>
      </c>
      <c r="C35" s="32">
        <v>25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4"/>
    </row>
    <row r="36" spans="1:20" x14ac:dyDescent="0.3">
      <c r="A36" s="36"/>
      <c r="B36" s="37" t="s">
        <v>108</v>
      </c>
      <c r="C36" s="32">
        <v>3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4"/>
    </row>
    <row r="37" spans="1:20" x14ac:dyDescent="0.3">
      <c r="A37" s="36"/>
      <c r="B37" s="37" t="s">
        <v>30</v>
      </c>
      <c r="C37" s="32">
        <v>26.7</v>
      </c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4"/>
      <c r="T37" s="92">
        <f>SUM(E26:E52)</f>
        <v>22.75</v>
      </c>
    </row>
    <row r="38" spans="1:20" x14ac:dyDescent="0.3">
      <c r="A38" s="36"/>
      <c r="B38" s="37" t="s">
        <v>110</v>
      </c>
      <c r="C38" s="32">
        <v>5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4"/>
    </row>
    <row r="39" spans="1:20" x14ac:dyDescent="0.3">
      <c r="A39" s="36"/>
      <c r="B39" s="37" t="s">
        <v>111</v>
      </c>
      <c r="C39" s="32">
        <v>3.75</v>
      </c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4"/>
    </row>
    <row r="40" spans="1:20" x14ac:dyDescent="0.3">
      <c r="A40" s="36"/>
      <c r="B40" s="37" t="s">
        <v>98</v>
      </c>
      <c r="C40" s="32">
        <v>2</v>
      </c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4"/>
    </row>
    <row r="41" spans="1:20" s="35" customFormat="1" x14ac:dyDescent="0.3">
      <c r="A41" s="30">
        <v>334</v>
      </c>
      <c r="B41" s="31" t="s">
        <v>178</v>
      </c>
      <c r="C41" s="27">
        <v>210</v>
      </c>
      <c r="D41" s="33">
        <v>21.7</v>
      </c>
      <c r="E41" s="33">
        <v>15.9</v>
      </c>
      <c r="F41" s="33">
        <v>17.899999999999999</v>
      </c>
      <c r="G41" s="33">
        <v>301</v>
      </c>
      <c r="H41" s="33">
        <v>0.2</v>
      </c>
      <c r="I41" s="33">
        <v>11.6</v>
      </c>
      <c r="J41" s="33">
        <v>26.1</v>
      </c>
      <c r="K41" s="33">
        <v>0.7</v>
      </c>
      <c r="L41" s="33">
        <v>31.4</v>
      </c>
      <c r="M41" s="33">
        <v>229.3</v>
      </c>
      <c r="N41" s="33">
        <v>45.9</v>
      </c>
      <c r="O41" s="34">
        <v>3.53</v>
      </c>
    </row>
    <row r="42" spans="1:20" x14ac:dyDescent="0.3">
      <c r="A42" s="36"/>
      <c r="B42" s="37" t="s">
        <v>30</v>
      </c>
      <c r="C42" s="32">
        <v>165</v>
      </c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4"/>
    </row>
    <row r="43" spans="1:20" x14ac:dyDescent="0.3">
      <c r="A43" s="36"/>
      <c r="B43" s="37" t="s">
        <v>179</v>
      </c>
      <c r="C43" s="32">
        <v>114</v>
      </c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4"/>
    </row>
    <row r="44" spans="1:20" x14ac:dyDescent="0.3">
      <c r="A44" s="36"/>
      <c r="B44" s="37" t="s">
        <v>36</v>
      </c>
      <c r="C44" s="32">
        <v>4.3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4"/>
    </row>
    <row r="45" spans="1:20" s="35" customFormat="1" x14ac:dyDescent="0.3">
      <c r="A45" s="30"/>
      <c r="B45" s="76" t="s">
        <v>9</v>
      </c>
      <c r="C45" s="32">
        <v>4</v>
      </c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4"/>
    </row>
    <row r="46" spans="1:20" x14ac:dyDescent="0.3">
      <c r="A46" s="36"/>
      <c r="B46" s="37" t="s">
        <v>35</v>
      </c>
      <c r="C46" s="32">
        <v>3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4"/>
    </row>
    <row r="47" spans="1:20" x14ac:dyDescent="0.3">
      <c r="A47" s="36"/>
      <c r="B47" s="37" t="s">
        <v>180</v>
      </c>
      <c r="C47" s="32">
        <v>0.8</v>
      </c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4"/>
    </row>
    <row r="48" spans="1:20" x14ac:dyDescent="0.3">
      <c r="A48" s="36">
        <v>495</v>
      </c>
      <c r="B48" s="90" t="s">
        <v>18</v>
      </c>
      <c r="C48" s="27">
        <v>200</v>
      </c>
      <c r="D48" s="33">
        <v>0.5</v>
      </c>
      <c r="E48" s="33">
        <v>0</v>
      </c>
      <c r="F48" s="33">
        <v>27</v>
      </c>
      <c r="G48" s="33">
        <v>110</v>
      </c>
      <c r="H48" s="33">
        <v>0</v>
      </c>
      <c r="I48" s="33">
        <v>0.5</v>
      </c>
      <c r="J48" s="33">
        <v>0</v>
      </c>
      <c r="K48" s="33">
        <v>0</v>
      </c>
      <c r="L48" s="33">
        <v>28</v>
      </c>
      <c r="M48" s="33">
        <v>19</v>
      </c>
      <c r="N48" s="33">
        <v>7</v>
      </c>
      <c r="O48" s="34">
        <v>1.5</v>
      </c>
    </row>
    <row r="49" spans="1:16" x14ac:dyDescent="0.3">
      <c r="A49" s="36"/>
      <c r="B49" s="37" t="s">
        <v>95</v>
      </c>
      <c r="C49" s="32">
        <v>10</v>
      </c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4"/>
    </row>
    <row r="50" spans="1:16" x14ac:dyDescent="0.3">
      <c r="A50" s="36"/>
      <c r="B50" s="37" t="s">
        <v>111</v>
      </c>
      <c r="C50" s="32">
        <v>10</v>
      </c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4"/>
    </row>
    <row r="51" spans="1:16" s="35" customFormat="1" x14ac:dyDescent="0.3">
      <c r="A51" s="30"/>
      <c r="B51" s="76" t="s">
        <v>114</v>
      </c>
      <c r="C51" s="32">
        <v>20</v>
      </c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4"/>
    </row>
    <row r="52" spans="1:16" x14ac:dyDescent="0.3">
      <c r="A52" s="36"/>
      <c r="B52" s="90" t="s">
        <v>42</v>
      </c>
      <c r="C52" s="27">
        <v>40</v>
      </c>
      <c r="D52" s="33">
        <v>3.8</v>
      </c>
      <c r="E52" s="33">
        <v>0.4</v>
      </c>
      <c r="F52" s="33">
        <v>24.6</v>
      </c>
      <c r="G52" s="33">
        <v>117.5</v>
      </c>
      <c r="H52" s="33">
        <v>0.06</v>
      </c>
      <c r="I52" s="33">
        <v>0</v>
      </c>
      <c r="J52" s="33">
        <v>0</v>
      </c>
      <c r="K52" s="33">
        <v>0.55000000000000004</v>
      </c>
      <c r="L52" s="33">
        <v>10</v>
      </c>
      <c r="M52" s="33">
        <v>32.5</v>
      </c>
      <c r="N52" s="33">
        <v>7</v>
      </c>
      <c r="O52" s="34">
        <v>0.55000000000000004</v>
      </c>
    </row>
    <row r="53" spans="1:16" s="35" customFormat="1" x14ac:dyDescent="0.3">
      <c r="A53" s="30"/>
      <c r="B53" s="91" t="s">
        <v>317</v>
      </c>
      <c r="C53" s="27">
        <f>C26+C28+C41+C48+C52</f>
        <v>760</v>
      </c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4"/>
    </row>
    <row r="54" spans="1:16" x14ac:dyDescent="0.3">
      <c r="A54" s="36"/>
      <c r="B54" s="90" t="s">
        <v>182</v>
      </c>
      <c r="C54" s="27"/>
      <c r="D54" s="28"/>
      <c r="E54" s="28">
        <f t="shared" ref="E54:I54" si="1">SUM(E55:E83)</f>
        <v>36.04</v>
      </c>
      <c r="F54" s="28">
        <f t="shared" si="1"/>
        <v>119.77999999999999</v>
      </c>
      <c r="G54" s="28">
        <v>945.17</v>
      </c>
      <c r="H54" s="28">
        <f t="shared" si="1"/>
        <v>0.41000000000000003</v>
      </c>
      <c r="I54" s="28">
        <f t="shared" si="1"/>
        <v>14.6</v>
      </c>
      <c r="J54" s="28">
        <f>SUM(J56:J83)</f>
        <v>68.180000000000007</v>
      </c>
      <c r="K54" s="28">
        <f>SUM(K55:K83)</f>
        <v>8.3299999999999983</v>
      </c>
      <c r="L54" s="28">
        <f>SUM(L55:L83)</f>
        <v>133.47999999999999</v>
      </c>
      <c r="M54" s="28">
        <f>SUM(M55:M83)</f>
        <v>440.5</v>
      </c>
      <c r="N54" s="28">
        <f>SUM(N55:N83)</f>
        <v>93.74</v>
      </c>
      <c r="O54" s="38">
        <f>SUM(O56:O83)</f>
        <v>8.3800000000000008</v>
      </c>
    </row>
    <row r="55" spans="1:16" x14ac:dyDescent="0.3">
      <c r="A55" s="36">
        <v>2</v>
      </c>
      <c r="B55" s="90" t="s">
        <v>127</v>
      </c>
      <c r="C55" s="27">
        <v>60</v>
      </c>
      <c r="D55" s="33">
        <v>1.3</v>
      </c>
      <c r="E55" s="33">
        <v>6.2</v>
      </c>
      <c r="F55" s="33">
        <v>6.1</v>
      </c>
      <c r="G55" s="33">
        <v>85</v>
      </c>
      <c r="H55" s="33">
        <v>0.04</v>
      </c>
      <c r="I55" s="33">
        <v>13.3</v>
      </c>
      <c r="J55" s="33">
        <v>0</v>
      </c>
      <c r="K55" s="33">
        <v>2.9</v>
      </c>
      <c r="L55" s="33">
        <v>35.5</v>
      </c>
      <c r="M55" s="33">
        <v>32.6</v>
      </c>
      <c r="N55" s="33">
        <v>20.5</v>
      </c>
      <c r="O55" s="34">
        <v>1.02</v>
      </c>
    </row>
    <row r="56" spans="1:16" s="35" customFormat="1" x14ac:dyDescent="0.3">
      <c r="A56" s="30"/>
      <c r="B56" s="76" t="s">
        <v>120</v>
      </c>
      <c r="C56" s="32">
        <v>24.6</v>
      </c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4"/>
    </row>
    <row r="57" spans="1:16" s="35" customFormat="1" x14ac:dyDescent="0.3">
      <c r="A57" s="30"/>
      <c r="B57" s="76" t="s">
        <v>98</v>
      </c>
      <c r="C57" s="32">
        <v>0.25</v>
      </c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4"/>
    </row>
    <row r="58" spans="1:16" s="29" customFormat="1" x14ac:dyDescent="0.3">
      <c r="A58" s="25"/>
      <c r="B58" s="37" t="s">
        <v>106</v>
      </c>
      <c r="C58" s="32">
        <v>27.3</v>
      </c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38"/>
      <c r="P58" s="19"/>
    </row>
    <row r="59" spans="1:16" s="35" customFormat="1" x14ac:dyDescent="0.3">
      <c r="A59" s="30"/>
      <c r="B59" s="76" t="s">
        <v>107</v>
      </c>
      <c r="C59" s="32">
        <v>50.4</v>
      </c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4"/>
    </row>
    <row r="60" spans="1:16" x14ac:dyDescent="0.3">
      <c r="A60" s="36"/>
      <c r="B60" s="37" t="s">
        <v>111</v>
      </c>
      <c r="C60" s="32">
        <v>5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4"/>
    </row>
    <row r="61" spans="1:16" x14ac:dyDescent="0.3">
      <c r="A61" s="36"/>
      <c r="B61" s="37" t="s">
        <v>110</v>
      </c>
      <c r="C61" s="32">
        <v>6</v>
      </c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4"/>
    </row>
    <row r="62" spans="1:16" x14ac:dyDescent="0.3">
      <c r="A62" s="36">
        <v>126</v>
      </c>
      <c r="B62" s="90" t="s">
        <v>141</v>
      </c>
      <c r="C62" s="27">
        <v>250</v>
      </c>
      <c r="D62" s="33">
        <v>3.2</v>
      </c>
      <c r="E62" s="33">
        <v>5.17</v>
      </c>
      <c r="F62" s="33">
        <v>15.2</v>
      </c>
      <c r="G62" s="33">
        <v>120.25</v>
      </c>
      <c r="H62" s="33">
        <v>0.11</v>
      </c>
      <c r="I62" s="33">
        <v>0.7</v>
      </c>
      <c r="J62" s="33">
        <v>0</v>
      </c>
      <c r="K62" s="33">
        <v>2.37</v>
      </c>
      <c r="L62" s="33">
        <v>21.15</v>
      </c>
      <c r="M62" s="33">
        <v>75.349999999999994</v>
      </c>
      <c r="N62" s="33">
        <v>4.3</v>
      </c>
      <c r="O62" s="34">
        <v>1.02</v>
      </c>
    </row>
    <row r="63" spans="1:16" x14ac:dyDescent="0.3">
      <c r="A63" s="36"/>
      <c r="B63" s="37" t="s">
        <v>105</v>
      </c>
      <c r="C63" s="32">
        <v>10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4"/>
    </row>
    <row r="64" spans="1:16" x14ac:dyDescent="0.3">
      <c r="A64" s="36"/>
      <c r="B64" s="37" t="s">
        <v>180</v>
      </c>
      <c r="C64" s="32">
        <v>2</v>
      </c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4"/>
    </row>
    <row r="65" spans="1:15" x14ac:dyDescent="0.3">
      <c r="A65" s="36"/>
      <c r="B65" s="37" t="s">
        <v>14</v>
      </c>
      <c r="C65" s="32">
        <v>9.75</v>
      </c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4"/>
    </row>
    <row r="66" spans="1:15" x14ac:dyDescent="0.3">
      <c r="A66" s="36"/>
      <c r="B66" s="37" t="s">
        <v>65</v>
      </c>
      <c r="C66" s="32">
        <v>25</v>
      </c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4"/>
    </row>
    <row r="67" spans="1:15" x14ac:dyDescent="0.3">
      <c r="A67" s="36"/>
      <c r="B67" s="37" t="s">
        <v>15</v>
      </c>
      <c r="C67" s="32">
        <v>5</v>
      </c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4"/>
    </row>
    <row r="68" spans="1:15" s="35" customFormat="1" x14ac:dyDescent="0.3">
      <c r="A68" s="30">
        <v>327</v>
      </c>
      <c r="B68" s="91" t="s">
        <v>19</v>
      </c>
      <c r="C68" s="27">
        <v>120</v>
      </c>
      <c r="D68" s="33">
        <v>18.7</v>
      </c>
      <c r="E68" s="33">
        <v>17</v>
      </c>
      <c r="F68" s="33">
        <v>4.2</v>
      </c>
      <c r="G68" s="33">
        <v>245</v>
      </c>
      <c r="H68" s="33">
        <v>0.04</v>
      </c>
      <c r="I68" s="33">
        <v>0.6</v>
      </c>
      <c r="J68" s="33">
        <v>26</v>
      </c>
      <c r="K68" s="33">
        <v>0.7</v>
      </c>
      <c r="L68" s="33">
        <v>16.39</v>
      </c>
      <c r="M68" s="33">
        <v>155.9</v>
      </c>
      <c r="N68" s="33">
        <v>23.5</v>
      </c>
      <c r="O68" s="34">
        <v>2.67</v>
      </c>
    </row>
    <row r="69" spans="1:15" x14ac:dyDescent="0.3">
      <c r="A69" s="36"/>
      <c r="B69" s="37" t="s">
        <v>117</v>
      </c>
      <c r="C69" s="32">
        <v>111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4"/>
    </row>
    <row r="70" spans="1:15" x14ac:dyDescent="0.3">
      <c r="A70" s="36"/>
      <c r="B70" s="37" t="s">
        <v>103</v>
      </c>
      <c r="C70" s="32">
        <v>11</v>
      </c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4"/>
    </row>
    <row r="71" spans="1:15" x14ac:dyDescent="0.3">
      <c r="A71" s="36"/>
      <c r="B71" s="37" t="s">
        <v>96</v>
      </c>
      <c r="C71" s="32">
        <v>6.5</v>
      </c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4"/>
    </row>
    <row r="72" spans="1:15" x14ac:dyDescent="0.3">
      <c r="A72" s="36"/>
      <c r="B72" s="37" t="s">
        <v>118</v>
      </c>
      <c r="C72" s="32">
        <v>3.7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4"/>
    </row>
    <row r="73" spans="1:15" x14ac:dyDescent="0.3">
      <c r="A73" s="36"/>
      <c r="B73" s="37" t="s">
        <v>105</v>
      </c>
      <c r="C73" s="32">
        <v>14.2</v>
      </c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4"/>
    </row>
    <row r="74" spans="1:15" x14ac:dyDescent="0.3">
      <c r="A74" s="36"/>
      <c r="B74" s="37" t="s">
        <v>180</v>
      </c>
      <c r="C74" s="32">
        <v>0.5</v>
      </c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4"/>
    </row>
    <row r="75" spans="1:15" s="35" customFormat="1" x14ac:dyDescent="0.3">
      <c r="A75" s="30">
        <v>256</v>
      </c>
      <c r="B75" s="31" t="s">
        <v>20</v>
      </c>
      <c r="C75" s="27">
        <v>150</v>
      </c>
      <c r="D75" s="33">
        <v>6.66</v>
      </c>
      <c r="E75" s="33">
        <v>6.66</v>
      </c>
      <c r="F75" s="33">
        <v>35.479999999999997</v>
      </c>
      <c r="G75" s="33">
        <v>228.42</v>
      </c>
      <c r="H75" s="33">
        <v>7.0000000000000007E-2</v>
      </c>
      <c r="I75" s="33">
        <v>0</v>
      </c>
      <c r="J75" s="33">
        <v>41.18</v>
      </c>
      <c r="K75" s="33">
        <v>1.01</v>
      </c>
      <c r="L75" s="33">
        <v>16.54</v>
      </c>
      <c r="M75" s="33">
        <v>54.45</v>
      </c>
      <c r="N75" s="33">
        <v>10.64</v>
      </c>
      <c r="O75" s="34">
        <v>1.29</v>
      </c>
    </row>
    <row r="76" spans="1:15" x14ac:dyDescent="0.3">
      <c r="A76" s="36"/>
      <c r="B76" s="37" t="s">
        <v>98</v>
      </c>
      <c r="C76" s="32">
        <v>3.06</v>
      </c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4"/>
    </row>
    <row r="77" spans="1:15" x14ac:dyDescent="0.3">
      <c r="A77" s="36"/>
      <c r="B77" s="37" t="s">
        <v>96</v>
      </c>
      <c r="C77" s="32">
        <v>8.1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4"/>
    </row>
    <row r="78" spans="1:15" x14ac:dyDescent="0.3">
      <c r="A78" s="36"/>
      <c r="B78" s="37" t="s">
        <v>119</v>
      </c>
      <c r="C78" s="32">
        <v>61.2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4"/>
    </row>
    <row r="79" spans="1:15" s="35" customFormat="1" x14ac:dyDescent="0.3">
      <c r="A79" s="30">
        <v>494</v>
      </c>
      <c r="B79" s="91" t="s">
        <v>183</v>
      </c>
      <c r="C79" s="27">
        <v>200</v>
      </c>
      <c r="D79" s="33">
        <v>30</v>
      </c>
      <c r="E79" s="33">
        <v>0.01</v>
      </c>
      <c r="F79" s="33">
        <v>17.5</v>
      </c>
      <c r="G79" s="33">
        <v>72</v>
      </c>
      <c r="H79" s="33">
        <v>0</v>
      </c>
      <c r="I79" s="33">
        <v>0</v>
      </c>
      <c r="J79" s="33">
        <v>1</v>
      </c>
      <c r="K79" s="33">
        <v>0.1</v>
      </c>
      <c r="L79" s="33">
        <v>16.399999999999999</v>
      </c>
      <c r="M79" s="33">
        <v>10.7</v>
      </c>
      <c r="N79" s="33">
        <v>4.3</v>
      </c>
      <c r="O79" s="34">
        <v>0.9</v>
      </c>
    </row>
    <row r="80" spans="1:15" x14ac:dyDescent="0.3">
      <c r="A80" s="36"/>
      <c r="B80" s="37" t="s">
        <v>46</v>
      </c>
      <c r="C80" s="32">
        <v>20</v>
      </c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4"/>
    </row>
    <row r="81" spans="1:16" x14ac:dyDescent="0.3">
      <c r="A81" s="36"/>
      <c r="B81" s="37" t="s">
        <v>184</v>
      </c>
      <c r="C81" s="32">
        <v>10</v>
      </c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4"/>
    </row>
    <row r="82" spans="1:16" x14ac:dyDescent="0.3">
      <c r="A82" s="36"/>
      <c r="B82" s="90" t="s">
        <v>42</v>
      </c>
      <c r="C82" s="27">
        <v>40</v>
      </c>
      <c r="D82" s="33">
        <v>3.8</v>
      </c>
      <c r="E82" s="33">
        <v>0.4</v>
      </c>
      <c r="F82" s="33">
        <v>24.6</v>
      </c>
      <c r="G82" s="33">
        <v>117.5</v>
      </c>
      <c r="H82" s="33">
        <v>0.06</v>
      </c>
      <c r="I82" s="33">
        <v>0</v>
      </c>
      <c r="J82" s="33">
        <v>0</v>
      </c>
      <c r="K82" s="33">
        <v>0.55000000000000004</v>
      </c>
      <c r="L82" s="33">
        <v>10</v>
      </c>
      <c r="M82" s="33">
        <v>32.5</v>
      </c>
      <c r="N82" s="33">
        <v>7</v>
      </c>
      <c r="O82" s="34">
        <v>0.55000000000000004</v>
      </c>
    </row>
    <row r="83" spans="1:16" x14ac:dyDescent="0.3">
      <c r="A83" s="36"/>
      <c r="B83" s="90" t="s">
        <v>26</v>
      </c>
      <c r="C83" s="27">
        <v>30</v>
      </c>
      <c r="D83" s="33">
        <v>3.3</v>
      </c>
      <c r="E83" s="33">
        <v>0.6</v>
      </c>
      <c r="F83" s="33">
        <v>16.7</v>
      </c>
      <c r="G83" s="33">
        <v>87</v>
      </c>
      <c r="H83" s="33">
        <v>0.09</v>
      </c>
      <c r="I83" s="33">
        <v>0</v>
      </c>
      <c r="J83" s="33">
        <v>0</v>
      </c>
      <c r="K83" s="33">
        <v>0.7</v>
      </c>
      <c r="L83" s="33">
        <v>17.5</v>
      </c>
      <c r="M83" s="33">
        <v>79</v>
      </c>
      <c r="N83" s="33">
        <v>23.5</v>
      </c>
      <c r="O83" s="34">
        <v>1.95</v>
      </c>
    </row>
    <row r="84" spans="1:16" x14ac:dyDescent="0.3">
      <c r="A84" s="36"/>
      <c r="B84" s="90" t="s">
        <v>316</v>
      </c>
      <c r="C84" s="27">
        <f>C55+C62+C68+C75+C79+C82+C83</f>
        <v>850</v>
      </c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4"/>
    </row>
    <row r="85" spans="1:16" x14ac:dyDescent="0.3">
      <c r="A85" s="36"/>
      <c r="B85" s="90" t="s">
        <v>185</v>
      </c>
      <c r="C85" s="32"/>
      <c r="D85" s="28">
        <f t="shared" ref="D85:O85" si="2">SUM(D86:D93)</f>
        <v>11.1</v>
      </c>
      <c r="E85" s="28">
        <f t="shared" si="2"/>
        <v>10.9</v>
      </c>
      <c r="F85" s="28">
        <f t="shared" si="2"/>
        <v>48.1</v>
      </c>
      <c r="G85" s="28">
        <f t="shared" si="2"/>
        <v>335</v>
      </c>
      <c r="H85" s="28">
        <f t="shared" si="2"/>
        <v>0.13</v>
      </c>
      <c r="I85" s="28">
        <f t="shared" si="2"/>
        <v>2.6</v>
      </c>
      <c r="J85" s="28">
        <f t="shared" si="2"/>
        <v>51.94</v>
      </c>
      <c r="K85" s="28">
        <f t="shared" si="2"/>
        <v>0.7</v>
      </c>
      <c r="L85" s="28">
        <f t="shared" si="2"/>
        <v>260.7</v>
      </c>
      <c r="M85" s="28">
        <f t="shared" si="2"/>
        <v>226.1</v>
      </c>
      <c r="N85" s="28">
        <f t="shared" si="2"/>
        <v>35.1</v>
      </c>
      <c r="O85" s="38">
        <f t="shared" si="2"/>
        <v>0.84000000000000008</v>
      </c>
    </row>
    <row r="86" spans="1:16" x14ac:dyDescent="0.3">
      <c r="A86" s="36"/>
      <c r="B86" s="90" t="s">
        <v>186</v>
      </c>
      <c r="C86" s="27">
        <v>100</v>
      </c>
      <c r="D86" s="33">
        <v>5.3</v>
      </c>
      <c r="E86" s="33">
        <v>5.9</v>
      </c>
      <c r="F86" s="33">
        <v>38.5</v>
      </c>
      <c r="G86" s="33">
        <v>229</v>
      </c>
      <c r="H86" s="33">
        <v>0.05</v>
      </c>
      <c r="I86" s="33">
        <v>0</v>
      </c>
      <c r="J86" s="33">
        <v>51.9</v>
      </c>
      <c r="K86" s="33">
        <v>0.7</v>
      </c>
      <c r="L86" s="33">
        <v>20.7</v>
      </c>
      <c r="M86" s="33">
        <v>46.1</v>
      </c>
      <c r="N86" s="33">
        <v>7.1</v>
      </c>
      <c r="O86" s="34">
        <v>0.64</v>
      </c>
    </row>
    <row r="87" spans="1:16" x14ac:dyDescent="0.3">
      <c r="A87" s="36"/>
      <c r="B87" s="37" t="s">
        <v>118</v>
      </c>
      <c r="C87" s="32">
        <v>50</v>
      </c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4"/>
    </row>
    <row r="88" spans="1:16" s="35" customFormat="1" x14ac:dyDescent="0.3">
      <c r="A88" s="30"/>
      <c r="B88" s="76" t="s">
        <v>188</v>
      </c>
      <c r="C88" s="32">
        <v>7.5</v>
      </c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4"/>
    </row>
    <row r="89" spans="1:16" x14ac:dyDescent="0.3">
      <c r="A89" s="36"/>
      <c r="B89" s="37" t="s">
        <v>96</v>
      </c>
      <c r="C89" s="32">
        <v>5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4"/>
    </row>
    <row r="90" spans="1:16" x14ac:dyDescent="0.3">
      <c r="A90" s="36"/>
      <c r="B90" s="37" t="s">
        <v>135</v>
      </c>
      <c r="C90" s="32">
        <v>3</v>
      </c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4"/>
    </row>
    <row r="91" spans="1:16" x14ac:dyDescent="0.3">
      <c r="A91" s="36"/>
      <c r="B91" s="37" t="s">
        <v>189</v>
      </c>
      <c r="C91" s="32">
        <v>2</v>
      </c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4"/>
    </row>
    <row r="92" spans="1:16" s="35" customFormat="1" x14ac:dyDescent="0.3">
      <c r="A92" s="30"/>
      <c r="B92" s="76" t="s">
        <v>190</v>
      </c>
      <c r="C92" s="32">
        <v>2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4"/>
    </row>
    <row r="93" spans="1:16" s="35" customFormat="1" x14ac:dyDescent="0.3">
      <c r="A93" s="30"/>
      <c r="B93" s="91" t="s">
        <v>187</v>
      </c>
      <c r="C93" s="32">
        <v>200</v>
      </c>
      <c r="D93" s="33">
        <v>5.8</v>
      </c>
      <c r="E93" s="33">
        <v>5</v>
      </c>
      <c r="F93" s="33">
        <v>9.6</v>
      </c>
      <c r="G93" s="33">
        <v>106</v>
      </c>
      <c r="H93" s="33">
        <v>0.08</v>
      </c>
      <c r="I93" s="33">
        <v>2.6</v>
      </c>
      <c r="J93" s="33">
        <v>0.04</v>
      </c>
      <c r="K93" s="33">
        <v>0</v>
      </c>
      <c r="L93" s="33">
        <v>240</v>
      </c>
      <c r="M93" s="33">
        <v>180</v>
      </c>
      <c r="N93" s="33">
        <v>28</v>
      </c>
      <c r="O93" s="34">
        <v>0.2</v>
      </c>
    </row>
    <row r="94" spans="1:16" s="29" customFormat="1" x14ac:dyDescent="0.3">
      <c r="A94" s="25"/>
      <c r="B94" s="90" t="s">
        <v>315</v>
      </c>
      <c r="C94" s="27">
        <v>300</v>
      </c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38"/>
      <c r="P94" s="19"/>
    </row>
    <row r="95" spans="1:16" s="35" customFormat="1" x14ac:dyDescent="0.3">
      <c r="A95" s="30"/>
      <c r="B95" s="31"/>
      <c r="C95" s="32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4"/>
    </row>
    <row r="96" spans="1:16" s="35" customFormat="1" ht="15" thickBot="1" x14ac:dyDescent="0.35">
      <c r="A96" s="30"/>
      <c r="B96" s="31"/>
      <c r="C96" s="32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4"/>
    </row>
    <row r="97" spans="1:16" s="44" customFormat="1" ht="16.2" thickBot="1" x14ac:dyDescent="0.35">
      <c r="A97" s="39"/>
      <c r="B97" s="40" t="s">
        <v>22</v>
      </c>
      <c r="C97" s="41"/>
      <c r="D97" s="124">
        <f t="shared" ref="D97:O97" si="3">D8+D25+D85</f>
        <v>50.87</v>
      </c>
      <c r="E97" s="124">
        <f t="shared" si="3"/>
        <v>53.55</v>
      </c>
      <c r="F97" s="124">
        <f t="shared" si="3"/>
        <v>189.37</v>
      </c>
      <c r="G97" s="124">
        <f t="shared" si="3"/>
        <v>1448.62</v>
      </c>
      <c r="H97" s="124">
        <f t="shared" si="3"/>
        <v>0.67</v>
      </c>
      <c r="I97" s="124">
        <f t="shared" si="3"/>
        <v>37.57</v>
      </c>
      <c r="J97" s="124">
        <f t="shared" si="3"/>
        <v>198.6</v>
      </c>
      <c r="K97" s="124">
        <f t="shared" si="3"/>
        <v>3.67</v>
      </c>
      <c r="L97" s="124">
        <f t="shared" si="3"/>
        <v>841.45</v>
      </c>
      <c r="M97" s="124">
        <f t="shared" si="3"/>
        <v>982.43</v>
      </c>
      <c r="N97" s="124">
        <f t="shared" si="3"/>
        <v>190.65</v>
      </c>
      <c r="O97" s="124">
        <f t="shared" si="3"/>
        <v>8.9699999999999989</v>
      </c>
      <c r="P97" s="43"/>
    </row>
    <row r="98" spans="1:16" s="14" customFormat="1" x14ac:dyDescent="0.3">
      <c r="A98" s="45"/>
      <c r="B98" s="46"/>
      <c r="C98" s="17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</row>
    <row r="99" spans="1:16" s="14" customFormat="1" ht="18" x14ac:dyDescent="0.3">
      <c r="A99" s="15"/>
      <c r="B99" s="16" t="s">
        <v>38</v>
      </c>
      <c r="C99" s="17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</row>
    <row r="100" spans="1:16" x14ac:dyDescent="0.3">
      <c r="A100" s="270"/>
      <c r="B100" s="271" t="s">
        <v>306</v>
      </c>
      <c r="C100" s="17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</row>
    <row r="101" spans="1:16" ht="15" thickBot="1" x14ac:dyDescent="0.35">
      <c r="A101" s="270"/>
      <c r="B101" s="271"/>
      <c r="C101" s="17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</row>
    <row r="102" spans="1:16" s="21" customFormat="1" thickBot="1" x14ac:dyDescent="0.35">
      <c r="A102" s="272" t="s">
        <v>5</v>
      </c>
      <c r="B102" s="273" t="s">
        <v>83</v>
      </c>
      <c r="C102" s="274" t="s">
        <v>84</v>
      </c>
      <c r="D102" s="267" t="s">
        <v>3</v>
      </c>
      <c r="E102" s="267"/>
      <c r="F102" s="267"/>
      <c r="G102" s="267" t="s">
        <v>85</v>
      </c>
      <c r="H102" s="267" t="s">
        <v>1</v>
      </c>
      <c r="I102" s="267"/>
      <c r="J102" s="267"/>
      <c r="K102" s="267"/>
      <c r="L102" s="268" t="s">
        <v>2</v>
      </c>
      <c r="M102" s="268"/>
      <c r="N102" s="268"/>
      <c r="O102" s="268"/>
      <c r="P102" s="20"/>
    </row>
    <row r="103" spans="1:16" s="24" customFormat="1" ht="13.8" x14ac:dyDescent="0.3">
      <c r="A103" s="272"/>
      <c r="B103" s="273"/>
      <c r="C103" s="274"/>
      <c r="D103" s="22" t="s">
        <v>86</v>
      </c>
      <c r="E103" s="22" t="s">
        <v>87</v>
      </c>
      <c r="F103" s="22" t="s">
        <v>88</v>
      </c>
      <c r="G103" s="267"/>
      <c r="H103" s="22" t="s">
        <v>89</v>
      </c>
      <c r="I103" s="22" t="s">
        <v>90</v>
      </c>
      <c r="J103" s="22" t="s">
        <v>91</v>
      </c>
      <c r="K103" s="22" t="s">
        <v>92</v>
      </c>
      <c r="L103" s="22" t="s">
        <v>93</v>
      </c>
      <c r="M103" s="22" t="s">
        <v>94</v>
      </c>
      <c r="N103" s="22" t="s">
        <v>0</v>
      </c>
      <c r="O103" s="23" t="s">
        <v>4</v>
      </c>
      <c r="P103" s="14"/>
    </row>
    <row r="104" spans="1:16" s="29" customFormat="1" x14ac:dyDescent="0.3">
      <c r="A104" s="25"/>
      <c r="B104" s="47" t="s">
        <v>191</v>
      </c>
      <c r="C104" s="27" t="s">
        <v>177</v>
      </c>
      <c r="D104" s="28">
        <f t="shared" ref="D104:N104" si="4">SUM(D105:D113)</f>
        <v>10.9</v>
      </c>
      <c r="E104" s="28">
        <f t="shared" si="4"/>
        <v>12.329999999999998</v>
      </c>
      <c r="F104" s="28">
        <f t="shared" si="4"/>
        <v>66.3</v>
      </c>
      <c r="G104" s="28">
        <f t="shared" si="4"/>
        <v>418.5</v>
      </c>
      <c r="H104" s="28">
        <f t="shared" si="4"/>
        <v>6.9999999999999993E-2</v>
      </c>
      <c r="I104" s="28">
        <f t="shared" si="4"/>
        <v>1.9000000000000001</v>
      </c>
      <c r="J104" s="28">
        <f t="shared" si="4"/>
        <v>76.75</v>
      </c>
      <c r="K104" s="28">
        <f t="shared" si="4"/>
        <v>0.44000000000000006</v>
      </c>
      <c r="L104" s="28">
        <f t="shared" si="4"/>
        <v>270.60000000000002</v>
      </c>
      <c r="M104" s="28">
        <f t="shared" si="4"/>
        <v>266.83</v>
      </c>
      <c r="N104" s="28">
        <f t="shared" si="4"/>
        <v>53.53</v>
      </c>
      <c r="O104" s="38">
        <f>SUM(O106:O113)</f>
        <v>0.47</v>
      </c>
      <c r="P104" s="19"/>
    </row>
    <row r="105" spans="1:16" s="35" customFormat="1" x14ac:dyDescent="0.3">
      <c r="A105" s="30">
        <v>217</v>
      </c>
      <c r="B105" s="31" t="s">
        <v>75</v>
      </c>
      <c r="C105" s="27">
        <v>200</v>
      </c>
      <c r="D105" s="33">
        <v>7.8</v>
      </c>
      <c r="E105" s="33">
        <v>8.5299999999999994</v>
      </c>
      <c r="F105" s="33">
        <v>46.4</v>
      </c>
      <c r="G105" s="33">
        <v>293.5</v>
      </c>
      <c r="H105" s="33">
        <v>0.06</v>
      </c>
      <c r="I105" s="33">
        <v>1.8</v>
      </c>
      <c r="J105" s="33">
        <v>51.25</v>
      </c>
      <c r="K105" s="33">
        <v>0.28000000000000003</v>
      </c>
      <c r="L105" s="33">
        <v>173.6</v>
      </c>
      <c r="M105" s="33">
        <v>206.63</v>
      </c>
      <c r="N105" s="33">
        <v>46.53</v>
      </c>
      <c r="O105" s="34">
        <v>0.18</v>
      </c>
    </row>
    <row r="106" spans="1:16" x14ac:dyDescent="0.3">
      <c r="A106" s="36"/>
      <c r="B106" s="37" t="s">
        <v>192</v>
      </c>
      <c r="C106" s="32">
        <v>55</v>
      </c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4"/>
    </row>
    <row r="107" spans="1:16" x14ac:dyDescent="0.3">
      <c r="A107" s="36"/>
      <c r="B107" s="37" t="s">
        <v>95</v>
      </c>
      <c r="C107" s="32">
        <v>6.25</v>
      </c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4"/>
    </row>
    <row r="108" spans="1:16" x14ac:dyDescent="0.3">
      <c r="A108" s="36"/>
      <c r="B108" s="37" t="s">
        <v>96</v>
      </c>
      <c r="C108" s="32">
        <v>6.25</v>
      </c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4"/>
    </row>
    <row r="109" spans="1:16" x14ac:dyDescent="0.3">
      <c r="A109" s="36"/>
      <c r="B109" s="37" t="s">
        <v>99</v>
      </c>
      <c r="C109" s="32">
        <v>137.5</v>
      </c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4"/>
      <c r="P109" s="19">
        <v>10</v>
      </c>
    </row>
    <row r="110" spans="1:16" x14ac:dyDescent="0.3">
      <c r="A110" s="36">
        <v>69</v>
      </c>
      <c r="B110" s="90" t="s">
        <v>298</v>
      </c>
      <c r="C110" s="27">
        <v>35</v>
      </c>
      <c r="D110" s="33">
        <v>3</v>
      </c>
      <c r="E110" s="33">
        <v>3.8</v>
      </c>
      <c r="F110" s="33">
        <v>4.9000000000000004</v>
      </c>
      <c r="G110" s="33">
        <v>65</v>
      </c>
      <c r="H110" s="33">
        <v>0.01</v>
      </c>
      <c r="I110" s="33">
        <v>0.1</v>
      </c>
      <c r="J110" s="33">
        <v>25.5</v>
      </c>
      <c r="K110" s="33">
        <v>0.16</v>
      </c>
      <c r="L110" s="33">
        <v>86</v>
      </c>
      <c r="M110" s="33">
        <v>57.2</v>
      </c>
      <c r="N110" s="33">
        <v>6</v>
      </c>
      <c r="O110" s="34">
        <v>0.17</v>
      </c>
    </row>
    <row r="111" spans="1:16" x14ac:dyDescent="0.3">
      <c r="A111" s="36"/>
      <c r="B111" s="37" t="s">
        <v>96</v>
      </c>
      <c r="C111" s="32">
        <v>20</v>
      </c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4"/>
    </row>
    <row r="112" spans="1:16" x14ac:dyDescent="0.3">
      <c r="A112" s="36"/>
      <c r="B112" s="37" t="s">
        <v>42</v>
      </c>
      <c r="C112" s="32">
        <v>20</v>
      </c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4"/>
    </row>
    <row r="113" spans="1:16" x14ac:dyDescent="0.3">
      <c r="A113" s="36">
        <v>457</v>
      </c>
      <c r="B113" s="90" t="s">
        <v>25</v>
      </c>
      <c r="C113" s="27">
        <v>200</v>
      </c>
      <c r="D113" s="33">
        <v>0.1</v>
      </c>
      <c r="E113" s="33">
        <v>0</v>
      </c>
      <c r="F113" s="33">
        <v>15</v>
      </c>
      <c r="G113" s="33">
        <v>60</v>
      </c>
      <c r="H113" s="33">
        <v>0</v>
      </c>
      <c r="I113" s="33">
        <v>0</v>
      </c>
      <c r="J113" s="33">
        <v>0</v>
      </c>
      <c r="K113" s="33">
        <v>0</v>
      </c>
      <c r="L113" s="33">
        <v>11</v>
      </c>
      <c r="M113" s="33">
        <v>3</v>
      </c>
      <c r="N113" s="33">
        <v>1</v>
      </c>
      <c r="O113" s="34">
        <v>0.3</v>
      </c>
    </row>
    <row r="114" spans="1:16" x14ac:dyDescent="0.3">
      <c r="A114" s="36"/>
      <c r="B114" s="37" t="s">
        <v>95</v>
      </c>
      <c r="C114" s="32">
        <v>10</v>
      </c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4"/>
    </row>
    <row r="115" spans="1:16" x14ac:dyDescent="0.3">
      <c r="A115" s="36"/>
      <c r="B115" s="37" t="s">
        <v>123</v>
      </c>
      <c r="C115" s="32">
        <v>1</v>
      </c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4"/>
    </row>
    <row r="116" spans="1:16" s="35" customFormat="1" x14ac:dyDescent="0.3">
      <c r="A116" s="30"/>
      <c r="B116" s="91" t="s">
        <v>121</v>
      </c>
      <c r="C116" s="27">
        <v>100</v>
      </c>
      <c r="D116" s="33">
        <v>1</v>
      </c>
      <c r="E116" s="33">
        <v>0</v>
      </c>
      <c r="F116" s="33">
        <v>8</v>
      </c>
      <c r="G116" s="33">
        <v>36</v>
      </c>
      <c r="H116" s="33"/>
      <c r="I116" s="33"/>
      <c r="J116" s="33"/>
      <c r="K116" s="33"/>
      <c r="L116" s="33"/>
      <c r="M116" s="33"/>
      <c r="N116" s="33"/>
      <c r="O116" s="34"/>
    </row>
    <row r="117" spans="1:16" s="35" customFormat="1" x14ac:dyDescent="0.3">
      <c r="A117" s="30"/>
      <c r="B117" s="91" t="s">
        <v>312</v>
      </c>
      <c r="C117" s="27">
        <f>C105+C110+C113+C116</f>
        <v>535</v>
      </c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4"/>
    </row>
    <row r="118" spans="1:16" x14ac:dyDescent="0.3">
      <c r="A118" s="36"/>
      <c r="B118" s="90" t="s">
        <v>194</v>
      </c>
      <c r="C118" s="32"/>
      <c r="D118" s="28">
        <f>SUM(D119:D146)</f>
        <v>36.949999999999996</v>
      </c>
      <c r="E118" s="28">
        <f>SUM(E119:E146)</f>
        <v>38.299999999999997</v>
      </c>
      <c r="F118" s="28">
        <f>SUM(F119:F146)</f>
        <v>95.54</v>
      </c>
      <c r="G118" s="28">
        <f>SUM(G119:G146)</f>
        <v>877.93000000000006</v>
      </c>
      <c r="H118" s="28">
        <f>SUM(H119:H146)</f>
        <v>0.39</v>
      </c>
      <c r="I118" s="28">
        <f>SUM(I120:I146)</f>
        <v>92.81</v>
      </c>
      <c r="J118" s="28">
        <f>SUM(J120:J146)</f>
        <v>0</v>
      </c>
      <c r="K118" s="28">
        <f>SUM(K119:K146)</f>
        <v>10.93</v>
      </c>
      <c r="L118" s="28">
        <f>SUM(L119:L146)</f>
        <v>139.86000000000001</v>
      </c>
      <c r="M118" s="28">
        <f>SUM(M119:M146)</f>
        <v>515.15</v>
      </c>
      <c r="N118" s="28">
        <f>SUM(N119:N146)</f>
        <v>143.22999999999999</v>
      </c>
      <c r="O118" s="38">
        <f>SUM(O119:O146)</f>
        <v>10.17</v>
      </c>
    </row>
    <row r="119" spans="1:16" x14ac:dyDescent="0.3">
      <c r="A119" s="36">
        <v>457</v>
      </c>
      <c r="B119" s="90" t="s">
        <v>28</v>
      </c>
      <c r="C119" s="27">
        <v>60</v>
      </c>
      <c r="D119" s="33">
        <v>2.1</v>
      </c>
      <c r="E119" s="33">
        <v>5.5</v>
      </c>
      <c r="F119" s="33">
        <v>9.3000000000000007</v>
      </c>
      <c r="G119" s="33">
        <v>95</v>
      </c>
      <c r="H119" s="33">
        <v>0.05</v>
      </c>
      <c r="I119" s="33">
        <v>5.6</v>
      </c>
      <c r="J119" s="33">
        <v>0</v>
      </c>
      <c r="K119" s="33">
        <v>3.1</v>
      </c>
      <c r="L119" s="33">
        <v>29.2</v>
      </c>
      <c r="M119" s="33">
        <v>63.6</v>
      </c>
      <c r="N119" s="33">
        <v>37.799999999999997</v>
      </c>
      <c r="O119" s="34">
        <v>1.0900000000000001</v>
      </c>
    </row>
    <row r="120" spans="1:16" x14ac:dyDescent="0.3">
      <c r="A120" s="36"/>
      <c r="B120" s="37" t="s">
        <v>111</v>
      </c>
      <c r="C120" s="32">
        <v>20</v>
      </c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4"/>
    </row>
    <row r="121" spans="1:16" s="35" customFormat="1" x14ac:dyDescent="0.3">
      <c r="A121" s="30"/>
      <c r="B121" s="76" t="s">
        <v>105</v>
      </c>
      <c r="C121" s="32">
        <v>17.600000000000001</v>
      </c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4"/>
    </row>
    <row r="122" spans="1:16" x14ac:dyDescent="0.3">
      <c r="A122" s="36"/>
      <c r="B122" s="37" t="s">
        <v>110</v>
      </c>
      <c r="C122" s="32">
        <v>6</v>
      </c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4"/>
    </row>
    <row r="123" spans="1:16" x14ac:dyDescent="0.3">
      <c r="A123" s="36"/>
      <c r="B123" s="37" t="s">
        <v>122</v>
      </c>
      <c r="C123" s="32">
        <v>0.25</v>
      </c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4"/>
    </row>
    <row r="124" spans="1:16" s="35" customFormat="1" x14ac:dyDescent="0.3">
      <c r="A124" s="30"/>
      <c r="B124" s="76" t="s">
        <v>103</v>
      </c>
      <c r="C124" s="32">
        <v>28</v>
      </c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4"/>
    </row>
    <row r="125" spans="1:16" s="35" customFormat="1" x14ac:dyDescent="0.3">
      <c r="A125" s="30"/>
      <c r="B125" s="76" t="s">
        <v>95</v>
      </c>
      <c r="C125" s="32">
        <v>1.2</v>
      </c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4"/>
    </row>
    <row r="126" spans="1:16" s="35" customFormat="1" x14ac:dyDescent="0.3">
      <c r="A126" s="30"/>
      <c r="B126" s="76" t="s">
        <v>106</v>
      </c>
      <c r="C126" s="32">
        <v>73.3</v>
      </c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4"/>
    </row>
    <row r="127" spans="1:16" s="29" customFormat="1" x14ac:dyDescent="0.3">
      <c r="A127" s="25"/>
      <c r="B127" s="37" t="s">
        <v>96</v>
      </c>
      <c r="C127" s="32">
        <v>3.75</v>
      </c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19"/>
    </row>
    <row r="128" spans="1:16" s="35" customFormat="1" x14ac:dyDescent="0.3">
      <c r="A128" s="30">
        <v>104</v>
      </c>
      <c r="B128" s="31" t="s">
        <v>29</v>
      </c>
      <c r="C128" s="27">
        <v>250</v>
      </c>
      <c r="D128" s="49">
        <v>1.6</v>
      </c>
      <c r="E128" s="49">
        <v>4.8</v>
      </c>
      <c r="F128" s="49">
        <v>6.23</v>
      </c>
      <c r="G128" s="49">
        <v>75.75</v>
      </c>
      <c r="H128" s="49">
        <v>0.03</v>
      </c>
      <c r="I128" s="49">
        <v>18.38</v>
      </c>
      <c r="J128" s="49">
        <v>0</v>
      </c>
      <c r="K128" s="49">
        <v>2.38</v>
      </c>
      <c r="L128" s="49">
        <v>40.25</v>
      </c>
      <c r="M128" s="49">
        <v>36.25</v>
      </c>
      <c r="N128" s="49">
        <v>17.5</v>
      </c>
      <c r="O128" s="50">
        <v>0.63</v>
      </c>
      <c r="P128" s="50"/>
    </row>
    <row r="129" spans="1:15" x14ac:dyDescent="0.3">
      <c r="A129" s="36"/>
      <c r="B129" s="37" t="s">
        <v>103</v>
      </c>
      <c r="C129" s="32">
        <v>2.5</v>
      </c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4"/>
    </row>
    <row r="130" spans="1:15" x14ac:dyDescent="0.3">
      <c r="A130" s="36"/>
      <c r="B130" s="37" t="s">
        <v>238</v>
      </c>
      <c r="C130" s="32">
        <v>5</v>
      </c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4"/>
    </row>
    <row r="131" spans="1:15" x14ac:dyDescent="0.3">
      <c r="A131" s="36"/>
      <c r="B131" s="37" t="s">
        <v>105</v>
      </c>
      <c r="C131" s="32">
        <v>12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4"/>
    </row>
    <row r="132" spans="1:15" x14ac:dyDescent="0.3">
      <c r="A132" s="36"/>
      <c r="B132" s="37" t="s">
        <v>106</v>
      </c>
      <c r="C132" s="32">
        <v>12.5</v>
      </c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4"/>
    </row>
    <row r="133" spans="1:15" x14ac:dyDescent="0.3">
      <c r="A133" s="36"/>
      <c r="B133" s="37" t="s">
        <v>104</v>
      </c>
      <c r="C133" s="32">
        <v>12.5</v>
      </c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4"/>
    </row>
    <row r="134" spans="1:15" x14ac:dyDescent="0.3">
      <c r="A134" s="36"/>
      <c r="B134" s="37" t="s">
        <v>107</v>
      </c>
      <c r="C134" s="32">
        <v>100</v>
      </c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4"/>
    </row>
    <row r="135" spans="1:15" x14ac:dyDescent="0.3">
      <c r="A135" s="36"/>
      <c r="B135" s="37" t="s">
        <v>124</v>
      </c>
      <c r="C135" s="32">
        <v>40</v>
      </c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4"/>
    </row>
    <row r="136" spans="1:15" x14ac:dyDescent="0.3">
      <c r="A136" s="36">
        <v>328</v>
      </c>
      <c r="B136" s="91" t="s">
        <v>66</v>
      </c>
      <c r="C136" s="94">
        <v>210</v>
      </c>
      <c r="D136" s="33">
        <v>25.45</v>
      </c>
      <c r="E136" s="33">
        <v>26.7</v>
      </c>
      <c r="F136" s="33">
        <v>15.91</v>
      </c>
      <c r="G136" s="33">
        <v>405.68</v>
      </c>
      <c r="H136" s="33">
        <v>0.16</v>
      </c>
      <c r="I136" s="33">
        <v>4.43</v>
      </c>
      <c r="J136" s="33">
        <v>0</v>
      </c>
      <c r="K136" s="33">
        <v>4.2</v>
      </c>
      <c r="L136" s="33">
        <v>30.91</v>
      </c>
      <c r="M136" s="33">
        <v>300.8</v>
      </c>
      <c r="N136" s="33">
        <v>54.43</v>
      </c>
      <c r="O136" s="34">
        <v>4.45</v>
      </c>
    </row>
    <row r="137" spans="1:15" x14ac:dyDescent="0.3">
      <c r="A137" s="36"/>
      <c r="B137" s="37" t="s">
        <v>125</v>
      </c>
      <c r="C137" s="51">
        <v>127.27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4"/>
    </row>
    <row r="138" spans="1:15" x14ac:dyDescent="0.3">
      <c r="A138" s="36"/>
      <c r="B138" s="37" t="s">
        <v>103</v>
      </c>
      <c r="C138" s="51">
        <v>7.95</v>
      </c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4"/>
    </row>
    <row r="139" spans="1:15" x14ac:dyDescent="0.3">
      <c r="A139" s="36"/>
      <c r="B139" s="37" t="s">
        <v>96</v>
      </c>
      <c r="C139" s="51">
        <v>7.95</v>
      </c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4"/>
    </row>
    <row r="140" spans="1:15" x14ac:dyDescent="0.3">
      <c r="A140" s="36"/>
      <c r="B140" s="37" t="s">
        <v>105</v>
      </c>
      <c r="C140" s="51">
        <v>16.7</v>
      </c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4"/>
    </row>
    <row r="141" spans="1:15" x14ac:dyDescent="0.3">
      <c r="A141" s="36"/>
      <c r="B141" s="37" t="s">
        <v>124</v>
      </c>
      <c r="C141" s="51">
        <v>129.54</v>
      </c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4"/>
    </row>
    <row r="142" spans="1:15" x14ac:dyDescent="0.3">
      <c r="A142" s="36">
        <v>496</v>
      </c>
      <c r="B142" s="90" t="s">
        <v>31</v>
      </c>
      <c r="C142" s="27">
        <v>200</v>
      </c>
      <c r="D142" s="33">
        <v>0.7</v>
      </c>
      <c r="E142" s="33">
        <v>0.3</v>
      </c>
      <c r="F142" s="33">
        <v>22.8</v>
      </c>
      <c r="G142" s="33">
        <v>97</v>
      </c>
      <c r="H142" s="33">
        <v>0</v>
      </c>
      <c r="I142" s="33">
        <v>70</v>
      </c>
      <c r="J142" s="33">
        <v>0</v>
      </c>
      <c r="K142" s="33">
        <v>0</v>
      </c>
      <c r="L142" s="33">
        <v>12</v>
      </c>
      <c r="M142" s="33">
        <v>3</v>
      </c>
      <c r="N142" s="33">
        <v>3</v>
      </c>
      <c r="O142" s="34">
        <v>1.5</v>
      </c>
    </row>
    <row r="143" spans="1:15" x14ac:dyDescent="0.3">
      <c r="A143" s="36"/>
      <c r="B143" s="76" t="s">
        <v>126</v>
      </c>
      <c r="C143" s="51">
        <v>20</v>
      </c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4"/>
    </row>
    <row r="144" spans="1:15" s="35" customFormat="1" x14ac:dyDescent="0.3">
      <c r="A144" s="30"/>
      <c r="B144" s="76" t="s">
        <v>95</v>
      </c>
      <c r="C144" s="32">
        <v>10</v>
      </c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4"/>
    </row>
    <row r="145" spans="1:16" x14ac:dyDescent="0.3">
      <c r="A145" s="30"/>
      <c r="B145" s="90" t="s">
        <v>42</v>
      </c>
      <c r="C145" s="27">
        <v>40</v>
      </c>
      <c r="D145" s="33">
        <v>3.8</v>
      </c>
      <c r="E145" s="33">
        <v>0.4</v>
      </c>
      <c r="F145" s="33">
        <v>24.6</v>
      </c>
      <c r="G145" s="33">
        <v>117.5</v>
      </c>
      <c r="H145" s="33">
        <v>0.06</v>
      </c>
      <c r="I145" s="33">
        <v>0</v>
      </c>
      <c r="J145" s="33">
        <v>0</v>
      </c>
      <c r="K145" s="33">
        <v>0.55000000000000004</v>
      </c>
      <c r="L145" s="33">
        <v>10</v>
      </c>
      <c r="M145" s="33">
        <v>32.5</v>
      </c>
      <c r="N145" s="33">
        <v>7</v>
      </c>
      <c r="O145" s="34">
        <v>0.55000000000000004</v>
      </c>
    </row>
    <row r="146" spans="1:16" x14ac:dyDescent="0.3">
      <c r="A146" s="30"/>
      <c r="B146" s="90" t="s">
        <v>26</v>
      </c>
      <c r="C146" s="27">
        <v>30</v>
      </c>
      <c r="D146" s="33">
        <v>3.3</v>
      </c>
      <c r="E146" s="33">
        <v>0.6</v>
      </c>
      <c r="F146" s="33">
        <v>16.7</v>
      </c>
      <c r="G146" s="33">
        <v>87</v>
      </c>
      <c r="H146" s="33">
        <v>0.09</v>
      </c>
      <c r="I146" s="33">
        <v>0</v>
      </c>
      <c r="J146" s="33">
        <v>0</v>
      </c>
      <c r="K146" s="33">
        <v>0.7</v>
      </c>
      <c r="L146" s="33">
        <v>17.5</v>
      </c>
      <c r="M146" s="33">
        <v>79</v>
      </c>
      <c r="N146" s="33">
        <v>23.5</v>
      </c>
      <c r="O146" s="34">
        <v>1.95</v>
      </c>
    </row>
    <row r="147" spans="1:16" x14ac:dyDescent="0.3">
      <c r="A147" s="30"/>
      <c r="B147" s="90"/>
      <c r="C147" s="27">
        <f>C119+C128+C136+C142+C145+C146</f>
        <v>790</v>
      </c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4"/>
    </row>
    <row r="148" spans="1:16" x14ac:dyDescent="0.3">
      <c r="A148" s="30"/>
      <c r="B148" s="90" t="s">
        <v>195</v>
      </c>
      <c r="C148" s="32"/>
      <c r="D148" s="28">
        <f t="shared" ref="D148:O148" si="5">SUM(D149:D177)</f>
        <v>36.26</v>
      </c>
      <c r="E148" s="28">
        <f t="shared" si="5"/>
        <v>34.86</v>
      </c>
      <c r="F148" s="28">
        <f t="shared" si="5"/>
        <v>102.09</v>
      </c>
      <c r="G148" s="28">
        <f t="shared" si="5"/>
        <v>869.33999999999992</v>
      </c>
      <c r="H148" s="28">
        <f t="shared" si="5"/>
        <v>0.53</v>
      </c>
      <c r="I148" s="28">
        <f t="shared" si="5"/>
        <v>6.6</v>
      </c>
      <c r="J148" s="28">
        <f t="shared" si="5"/>
        <v>163.06</v>
      </c>
      <c r="K148" s="28">
        <f t="shared" si="5"/>
        <v>7.33</v>
      </c>
      <c r="L148" s="28">
        <f t="shared" si="5"/>
        <v>146.01</v>
      </c>
      <c r="M148" s="28">
        <f t="shared" si="5"/>
        <v>460.08000000000004</v>
      </c>
      <c r="N148" s="28">
        <f t="shared" si="5"/>
        <v>120.91000000000001</v>
      </c>
      <c r="O148" s="38">
        <f t="shared" si="5"/>
        <v>8.41</v>
      </c>
    </row>
    <row r="149" spans="1:16" x14ac:dyDescent="0.3">
      <c r="A149" s="30"/>
      <c r="B149" s="90" t="s">
        <v>196</v>
      </c>
      <c r="C149" s="27">
        <v>60</v>
      </c>
      <c r="D149" s="33">
        <v>0.8</v>
      </c>
      <c r="E149" s="33">
        <v>6.1</v>
      </c>
      <c r="F149" s="33">
        <v>2.6</v>
      </c>
      <c r="G149" s="33">
        <v>69</v>
      </c>
      <c r="H149" s="33">
        <v>0.03</v>
      </c>
      <c r="I149" s="33">
        <v>4.2</v>
      </c>
      <c r="J149" s="33">
        <v>0</v>
      </c>
      <c r="K149" s="33">
        <v>4.5</v>
      </c>
      <c r="L149" s="33">
        <v>19</v>
      </c>
      <c r="M149" s="33">
        <v>32.799999999999997</v>
      </c>
      <c r="N149" s="33">
        <v>13.5</v>
      </c>
      <c r="O149" s="34">
        <v>0.53</v>
      </c>
    </row>
    <row r="150" spans="1:16" x14ac:dyDescent="0.3">
      <c r="A150" s="30"/>
      <c r="B150" s="37" t="s">
        <v>197</v>
      </c>
      <c r="C150" s="32">
        <v>83.7</v>
      </c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4"/>
    </row>
    <row r="151" spans="1:16" s="35" customFormat="1" x14ac:dyDescent="0.3">
      <c r="A151" s="30"/>
      <c r="B151" s="76" t="s">
        <v>122</v>
      </c>
      <c r="C151" s="32">
        <v>0.25</v>
      </c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4"/>
    </row>
    <row r="152" spans="1:16" s="35" customFormat="1" x14ac:dyDescent="0.3">
      <c r="A152" s="30"/>
      <c r="B152" s="76" t="s">
        <v>105</v>
      </c>
      <c r="C152" s="32">
        <v>12</v>
      </c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4"/>
    </row>
    <row r="153" spans="1:16" s="35" customFormat="1" x14ac:dyDescent="0.3">
      <c r="A153" s="30"/>
      <c r="B153" s="76" t="s">
        <v>110</v>
      </c>
      <c r="C153" s="32">
        <v>6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4"/>
    </row>
    <row r="154" spans="1:16" x14ac:dyDescent="0.3">
      <c r="A154" s="36">
        <v>128</v>
      </c>
      <c r="B154" s="90" t="s">
        <v>198</v>
      </c>
      <c r="C154" s="27">
        <v>250</v>
      </c>
      <c r="D154" s="33">
        <v>7.47</v>
      </c>
      <c r="E154" s="33">
        <v>3.67</v>
      </c>
      <c r="F154" s="33">
        <v>16.2</v>
      </c>
      <c r="G154" s="33">
        <v>127.7</v>
      </c>
      <c r="H154" s="33">
        <v>0.26</v>
      </c>
      <c r="I154" s="33">
        <v>0.5</v>
      </c>
      <c r="J154" s="33">
        <v>20</v>
      </c>
      <c r="K154" s="33">
        <v>0.3</v>
      </c>
      <c r="L154" s="33">
        <v>46.75</v>
      </c>
      <c r="M154" s="33">
        <v>94.8</v>
      </c>
      <c r="N154" s="33">
        <v>36.75</v>
      </c>
      <c r="O154" s="34">
        <v>2.61</v>
      </c>
    </row>
    <row r="155" spans="1:16" x14ac:dyDescent="0.3">
      <c r="A155" s="36"/>
      <c r="B155" s="37" t="s">
        <v>96</v>
      </c>
      <c r="C155" s="32">
        <v>5</v>
      </c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4"/>
    </row>
    <row r="156" spans="1:16" s="29" customFormat="1" x14ac:dyDescent="0.3">
      <c r="A156" s="25"/>
      <c r="B156" s="37" t="s">
        <v>105</v>
      </c>
      <c r="C156" s="32">
        <v>10.7</v>
      </c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38"/>
      <c r="P156" s="19"/>
    </row>
    <row r="157" spans="1:16" s="35" customFormat="1" x14ac:dyDescent="0.3">
      <c r="A157" s="30"/>
      <c r="B157" s="76" t="s">
        <v>106</v>
      </c>
      <c r="C157" s="32">
        <v>9.75</v>
      </c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4"/>
    </row>
    <row r="158" spans="1:16" x14ac:dyDescent="0.3">
      <c r="A158" s="36"/>
      <c r="B158" s="37" t="s">
        <v>128</v>
      </c>
      <c r="C158" s="32">
        <v>35.049999999999997</v>
      </c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4"/>
    </row>
    <row r="159" spans="1:16" x14ac:dyDescent="0.3">
      <c r="A159" s="36"/>
      <c r="B159" s="37" t="s">
        <v>122</v>
      </c>
      <c r="C159" s="32">
        <v>2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4"/>
    </row>
    <row r="160" spans="1:16" x14ac:dyDescent="0.3">
      <c r="A160" s="36"/>
      <c r="B160" s="37"/>
      <c r="C160" s="32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4"/>
    </row>
    <row r="161" spans="1:15" x14ac:dyDescent="0.3">
      <c r="A161" s="36">
        <v>367</v>
      </c>
      <c r="B161" s="91" t="s">
        <v>32</v>
      </c>
      <c r="C161" s="27">
        <v>120</v>
      </c>
      <c r="D161" s="33">
        <v>16.899999999999999</v>
      </c>
      <c r="E161" s="33">
        <v>18.3</v>
      </c>
      <c r="F161" s="33">
        <v>3.8</v>
      </c>
      <c r="G161" s="33">
        <v>247</v>
      </c>
      <c r="H161" s="33">
        <v>0.04</v>
      </c>
      <c r="I161" s="33">
        <v>1.3</v>
      </c>
      <c r="J161" s="33">
        <v>115.7</v>
      </c>
      <c r="K161" s="33">
        <v>0.7</v>
      </c>
      <c r="L161" s="33">
        <v>29.6</v>
      </c>
      <c r="M161" s="33">
        <v>83</v>
      </c>
      <c r="N161" s="33">
        <v>21.7</v>
      </c>
      <c r="O161" s="34">
        <v>1.52</v>
      </c>
    </row>
    <row r="162" spans="1:15" x14ac:dyDescent="0.3">
      <c r="A162" s="36"/>
      <c r="B162" s="37" t="s">
        <v>129</v>
      </c>
      <c r="C162" s="32">
        <v>70</v>
      </c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4"/>
    </row>
    <row r="163" spans="1:15" x14ac:dyDescent="0.3">
      <c r="A163" s="36"/>
      <c r="B163" s="37" t="s">
        <v>103</v>
      </c>
      <c r="C163" s="32">
        <v>9.3000000000000007</v>
      </c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4"/>
    </row>
    <row r="164" spans="1:15" s="35" customFormat="1" x14ac:dyDescent="0.3">
      <c r="A164" s="30"/>
      <c r="B164" s="37" t="s">
        <v>96</v>
      </c>
      <c r="C164" s="32">
        <v>9</v>
      </c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4"/>
    </row>
    <row r="165" spans="1:15" x14ac:dyDescent="0.3">
      <c r="A165" s="36"/>
      <c r="B165" s="37" t="s">
        <v>104</v>
      </c>
      <c r="C165" s="32">
        <v>5</v>
      </c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4"/>
    </row>
    <row r="166" spans="1:15" x14ac:dyDescent="0.3">
      <c r="A166" s="36"/>
      <c r="B166" s="37" t="s">
        <v>118</v>
      </c>
      <c r="C166" s="32">
        <v>1.9</v>
      </c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4"/>
    </row>
    <row r="167" spans="1:15" x14ac:dyDescent="0.3">
      <c r="A167" s="36"/>
      <c r="B167" s="37" t="s">
        <v>105</v>
      </c>
      <c r="C167" s="32">
        <v>7.8</v>
      </c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4"/>
    </row>
    <row r="168" spans="1:15" x14ac:dyDescent="0.3">
      <c r="A168" s="36"/>
      <c r="B168" s="37" t="s">
        <v>106</v>
      </c>
      <c r="C168" s="32">
        <v>7.2</v>
      </c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4"/>
    </row>
    <row r="169" spans="1:15" x14ac:dyDescent="0.3">
      <c r="A169" s="36">
        <v>207</v>
      </c>
      <c r="B169" s="90" t="s">
        <v>33</v>
      </c>
      <c r="C169" s="27">
        <v>150</v>
      </c>
      <c r="D169" s="33">
        <v>3.89</v>
      </c>
      <c r="E169" s="33">
        <v>5.69</v>
      </c>
      <c r="F169" s="33">
        <v>27.09</v>
      </c>
      <c r="G169" s="33">
        <v>175.14</v>
      </c>
      <c r="H169" s="33">
        <v>0.04</v>
      </c>
      <c r="I169" s="33">
        <v>0</v>
      </c>
      <c r="J169" s="33">
        <v>27.36</v>
      </c>
      <c r="K169" s="33">
        <v>0.54</v>
      </c>
      <c r="L169" s="33">
        <v>21.76</v>
      </c>
      <c r="M169" s="33">
        <v>135.88</v>
      </c>
      <c r="N169" s="33">
        <v>16.760000000000002</v>
      </c>
      <c r="O169" s="34">
        <v>0.79</v>
      </c>
    </row>
    <row r="170" spans="1:15" x14ac:dyDescent="0.3">
      <c r="A170" s="36"/>
      <c r="B170" s="37" t="s">
        <v>130</v>
      </c>
      <c r="C170" s="32">
        <v>42.04</v>
      </c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4"/>
    </row>
    <row r="171" spans="1:15" x14ac:dyDescent="0.3">
      <c r="A171" s="36"/>
      <c r="B171" s="37" t="s">
        <v>96</v>
      </c>
      <c r="C171" s="32">
        <v>9</v>
      </c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4"/>
    </row>
    <row r="172" spans="1:15" s="35" customFormat="1" x14ac:dyDescent="0.3">
      <c r="A172" s="30">
        <v>486</v>
      </c>
      <c r="B172" s="91" t="s">
        <v>199</v>
      </c>
      <c r="C172" s="27">
        <v>200</v>
      </c>
      <c r="D172" s="33">
        <v>0.1</v>
      </c>
      <c r="E172" s="33">
        <v>0.1</v>
      </c>
      <c r="F172" s="33">
        <v>11.1</v>
      </c>
      <c r="G172" s="33">
        <v>46</v>
      </c>
      <c r="H172" s="33">
        <v>0.01</v>
      </c>
      <c r="I172" s="33">
        <v>0.6</v>
      </c>
      <c r="J172" s="33">
        <v>0</v>
      </c>
      <c r="K172" s="33">
        <v>0.04</v>
      </c>
      <c r="L172" s="33">
        <v>1.4</v>
      </c>
      <c r="M172" s="33">
        <v>2.1</v>
      </c>
      <c r="N172" s="33">
        <v>1.7</v>
      </c>
      <c r="O172" s="34">
        <v>0.46</v>
      </c>
    </row>
    <row r="173" spans="1:15" x14ac:dyDescent="0.3">
      <c r="A173" s="36"/>
      <c r="B173" s="37" t="s">
        <v>145</v>
      </c>
      <c r="C173" s="32">
        <v>20</v>
      </c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4"/>
    </row>
    <row r="174" spans="1:15" x14ac:dyDescent="0.3">
      <c r="A174" s="36"/>
      <c r="B174" s="37" t="s">
        <v>95</v>
      </c>
      <c r="C174" s="32">
        <v>10</v>
      </c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4"/>
    </row>
    <row r="175" spans="1:15" x14ac:dyDescent="0.3">
      <c r="A175" s="36"/>
      <c r="B175" s="37" t="s">
        <v>111</v>
      </c>
      <c r="C175" s="32">
        <v>10</v>
      </c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4"/>
    </row>
    <row r="176" spans="1:15" x14ac:dyDescent="0.3">
      <c r="A176" s="36"/>
      <c r="B176" s="90" t="s">
        <v>42</v>
      </c>
      <c r="C176" s="27">
        <v>40</v>
      </c>
      <c r="D176" s="33">
        <v>3.8</v>
      </c>
      <c r="E176" s="33">
        <v>0.4</v>
      </c>
      <c r="F176" s="33">
        <v>24.6</v>
      </c>
      <c r="G176" s="33">
        <v>117.5</v>
      </c>
      <c r="H176" s="33">
        <v>0.06</v>
      </c>
      <c r="I176" s="33">
        <v>0</v>
      </c>
      <c r="J176" s="33">
        <v>0</v>
      </c>
      <c r="K176" s="33">
        <v>0.55000000000000004</v>
      </c>
      <c r="L176" s="33">
        <v>10</v>
      </c>
      <c r="M176" s="33">
        <v>32.5</v>
      </c>
      <c r="N176" s="33">
        <v>7</v>
      </c>
      <c r="O176" s="34">
        <v>0.55000000000000004</v>
      </c>
    </row>
    <row r="177" spans="1:15" x14ac:dyDescent="0.3">
      <c r="A177" s="36"/>
      <c r="B177" s="90" t="s">
        <v>26</v>
      </c>
      <c r="C177" s="27">
        <v>40</v>
      </c>
      <c r="D177" s="33">
        <v>3.3</v>
      </c>
      <c r="E177" s="33">
        <v>0.6</v>
      </c>
      <c r="F177" s="33">
        <v>16.7</v>
      </c>
      <c r="G177" s="33">
        <v>87</v>
      </c>
      <c r="H177" s="33">
        <v>0.09</v>
      </c>
      <c r="I177" s="33">
        <v>0</v>
      </c>
      <c r="J177" s="33">
        <v>0</v>
      </c>
      <c r="K177" s="33">
        <v>0.7</v>
      </c>
      <c r="L177" s="33">
        <v>17.5</v>
      </c>
      <c r="M177" s="33">
        <v>79</v>
      </c>
      <c r="N177" s="33">
        <v>23.5</v>
      </c>
      <c r="O177" s="34">
        <v>1.95</v>
      </c>
    </row>
    <row r="178" spans="1:15" x14ac:dyDescent="0.3">
      <c r="A178" s="36"/>
      <c r="B178" s="90" t="s">
        <v>316</v>
      </c>
      <c r="C178" s="27">
        <f>C149+C154+C161+C169+C172+C176+C177</f>
        <v>860</v>
      </c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4"/>
    </row>
    <row r="179" spans="1:15" x14ac:dyDescent="0.3">
      <c r="A179" s="36"/>
      <c r="B179" s="90" t="s">
        <v>240</v>
      </c>
      <c r="C179" s="32"/>
      <c r="D179" s="28">
        <f t="shared" ref="D179:O179" si="6">SUM(D180:D187)</f>
        <v>4.8</v>
      </c>
      <c r="E179" s="28">
        <f t="shared" si="6"/>
        <v>6.9</v>
      </c>
      <c r="F179" s="28">
        <f t="shared" si="6"/>
        <v>28</v>
      </c>
      <c r="G179" s="28">
        <f t="shared" si="6"/>
        <v>323</v>
      </c>
      <c r="H179" s="28">
        <f t="shared" si="6"/>
        <v>7.0000000000000007E-2</v>
      </c>
      <c r="I179" s="28">
        <f t="shared" si="6"/>
        <v>8</v>
      </c>
      <c r="J179" s="28">
        <f t="shared" si="6"/>
        <v>38.799999999999997</v>
      </c>
      <c r="K179" s="28">
        <f t="shared" si="6"/>
        <v>0.7</v>
      </c>
      <c r="L179" s="28">
        <f t="shared" si="6"/>
        <v>29.7</v>
      </c>
      <c r="M179" s="28">
        <f t="shared" si="6"/>
        <v>30.8</v>
      </c>
      <c r="N179" s="28">
        <f t="shared" si="6"/>
        <v>5.7</v>
      </c>
      <c r="O179" s="38">
        <f t="shared" si="6"/>
        <v>1.04</v>
      </c>
    </row>
    <row r="180" spans="1:15" x14ac:dyDescent="0.3">
      <c r="A180" s="36"/>
      <c r="B180" s="90" t="s">
        <v>200</v>
      </c>
      <c r="C180" s="27">
        <v>100</v>
      </c>
      <c r="D180" s="33">
        <v>4.2</v>
      </c>
      <c r="E180" s="33">
        <v>6.7</v>
      </c>
      <c r="F180" s="33">
        <v>27.8</v>
      </c>
      <c r="G180" s="33">
        <v>187</v>
      </c>
      <c r="H180" s="33">
        <v>0.05</v>
      </c>
      <c r="I180" s="33">
        <v>0</v>
      </c>
      <c r="J180" s="33">
        <v>38.799999999999997</v>
      </c>
      <c r="K180" s="33">
        <v>0.7</v>
      </c>
      <c r="L180" s="33">
        <v>9.6999999999999993</v>
      </c>
      <c r="M180" s="33">
        <v>30.8</v>
      </c>
      <c r="N180" s="33">
        <v>5.7</v>
      </c>
      <c r="O180" s="34">
        <v>0.44</v>
      </c>
    </row>
    <row r="181" spans="1:15" x14ac:dyDescent="0.3">
      <c r="A181" s="36"/>
      <c r="B181" s="37" t="s">
        <v>118</v>
      </c>
      <c r="C181" s="32">
        <v>38</v>
      </c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4"/>
    </row>
    <row r="182" spans="1:15" s="35" customFormat="1" x14ac:dyDescent="0.3">
      <c r="A182" s="30"/>
      <c r="B182" s="76" t="s">
        <v>96</v>
      </c>
      <c r="C182" s="32">
        <v>9</v>
      </c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4"/>
    </row>
    <row r="183" spans="1:15" x14ac:dyDescent="0.3">
      <c r="A183" s="36"/>
      <c r="B183" s="37" t="s">
        <v>95</v>
      </c>
      <c r="C183" s="32">
        <v>6.6</v>
      </c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4"/>
    </row>
    <row r="184" spans="1:15" x14ac:dyDescent="0.3">
      <c r="A184" s="36"/>
      <c r="B184" s="37" t="s">
        <v>135</v>
      </c>
      <c r="C184" s="32">
        <v>1.3</v>
      </c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4"/>
    </row>
    <row r="185" spans="1:15" s="35" customFormat="1" x14ac:dyDescent="0.3">
      <c r="A185" s="30"/>
      <c r="B185" s="76" t="s">
        <v>225</v>
      </c>
      <c r="C185" s="32">
        <v>0.4</v>
      </c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4"/>
    </row>
    <row r="186" spans="1:15" x14ac:dyDescent="0.3">
      <c r="A186" s="36"/>
      <c r="B186" s="37" t="s">
        <v>216</v>
      </c>
      <c r="C186" s="32">
        <v>0.4</v>
      </c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4"/>
    </row>
    <row r="187" spans="1:15" x14ac:dyDescent="0.3">
      <c r="A187" s="36"/>
      <c r="B187" s="90" t="s">
        <v>68</v>
      </c>
      <c r="C187" s="27">
        <v>200</v>
      </c>
      <c r="D187" s="33">
        <v>0.6</v>
      </c>
      <c r="E187" s="33">
        <v>0.2</v>
      </c>
      <c r="F187" s="33">
        <v>0.2</v>
      </c>
      <c r="G187" s="33">
        <v>136</v>
      </c>
      <c r="H187" s="33">
        <v>0.02</v>
      </c>
      <c r="I187" s="33">
        <v>8</v>
      </c>
      <c r="J187" s="33">
        <v>0</v>
      </c>
      <c r="K187" s="33">
        <v>0</v>
      </c>
      <c r="L187" s="33">
        <v>20</v>
      </c>
      <c r="M187" s="33">
        <v>0</v>
      </c>
      <c r="N187" s="33">
        <v>0</v>
      </c>
      <c r="O187" s="34">
        <v>0.6</v>
      </c>
    </row>
    <row r="188" spans="1:15" x14ac:dyDescent="0.3">
      <c r="A188" s="36"/>
      <c r="B188" s="90" t="s">
        <v>315</v>
      </c>
      <c r="C188" s="27">
        <v>300</v>
      </c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4"/>
    </row>
    <row r="189" spans="1:15" x14ac:dyDescent="0.3">
      <c r="A189" s="36"/>
      <c r="B189" s="37"/>
      <c r="C189" s="32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4"/>
    </row>
    <row r="190" spans="1:15" s="35" customFormat="1" x14ac:dyDescent="0.3">
      <c r="A190" s="30"/>
      <c r="B190" s="31"/>
      <c r="C190" s="32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4"/>
    </row>
    <row r="191" spans="1:15" x14ac:dyDescent="0.3">
      <c r="A191" s="36"/>
      <c r="B191" s="37"/>
      <c r="C191" s="32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4"/>
    </row>
    <row r="192" spans="1:15" x14ac:dyDescent="0.3">
      <c r="A192" s="36"/>
      <c r="B192" s="37"/>
      <c r="C192" s="32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4"/>
    </row>
    <row r="193" spans="1:16" s="35" customFormat="1" x14ac:dyDescent="0.3">
      <c r="A193" s="30"/>
      <c r="B193" s="31"/>
      <c r="C193" s="32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4"/>
    </row>
    <row r="194" spans="1:16" s="35" customFormat="1" x14ac:dyDescent="0.3">
      <c r="A194" s="30"/>
      <c r="B194" s="31"/>
      <c r="C194" s="32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4"/>
    </row>
    <row r="195" spans="1:16" s="29" customFormat="1" x14ac:dyDescent="0.3">
      <c r="A195" s="25"/>
      <c r="B195" s="47"/>
      <c r="C195" s="27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38"/>
      <c r="P195" s="19"/>
    </row>
    <row r="196" spans="1:16" s="35" customFormat="1" x14ac:dyDescent="0.3">
      <c r="A196" s="30"/>
      <c r="B196" s="31"/>
      <c r="C196" s="32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4"/>
    </row>
    <row r="197" spans="1:16" s="35" customFormat="1" x14ac:dyDescent="0.3">
      <c r="A197" s="30"/>
      <c r="B197" s="31"/>
      <c r="C197" s="32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4"/>
    </row>
    <row r="198" spans="1:16" ht="15" thickBot="1" x14ac:dyDescent="0.35">
      <c r="A198" s="52"/>
      <c r="B198" s="53"/>
      <c r="C198" s="32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4"/>
    </row>
    <row r="199" spans="1:16" s="44" customFormat="1" ht="16.2" thickBot="1" x14ac:dyDescent="0.35">
      <c r="A199" s="39"/>
      <c r="B199" s="40" t="s">
        <v>22</v>
      </c>
      <c r="C199" s="41"/>
      <c r="D199" s="44">
        <v>88.91</v>
      </c>
      <c r="E199" s="42">
        <v>132.69</v>
      </c>
      <c r="F199" s="42">
        <v>28</v>
      </c>
      <c r="G199" s="42">
        <v>223.66</v>
      </c>
      <c r="H199" s="42">
        <v>1.06</v>
      </c>
      <c r="I199" s="42">
        <v>114.91</v>
      </c>
      <c r="J199" s="42">
        <v>278.51</v>
      </c>
      <c r="K199" s="42">
        <v>25.7</v>
      </c>
      <c r="L199" s="42">
        <v>586.16999999999996</v>
      </c>
      <c r="M199" s="42">
        <v>126.99</v>
      </c>
      <c r="N199" s="42">
        <v>323.57</v>
      </c>
      <c r="O199" s="95">
        <v>20.27</v>
      </c>
      <c r="P199" s="42"/>
    </row>
    <row r="200" spans="1:16" s="14" customFormat="1" x14ac:dyDescent="0.3">
      <c r="A200" s="45"/>
      <c r="B200" s="46"/>
      <c r="C200" s="17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</row>
    <row r="201" spans="1:16" s="14" customFormat="1" ht="18" x14ac:dyDescent="0.3">
      <c r="A201" s="15"/>
      <c r="B201" s="54" t="s">
        <v>171</v>
      </c>
      <c r="C201" s="17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</row>
    <row r="202" spans="1:16" x14ac:dyDescent="0.3">
      <c r="A202" s="270"/>
      <c r="B202" s="271" t="s">
        <v>306</v>
      </c>
      <c r="C202" s="17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</row>
    <row r="203" spans="1:16" ht="15" thickBot="1" x14ac:dyDescent="0.35">
      <c r="A203" s="270"/>
      <c r="B203" s="271"/>
      <c r="C203" s="17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</row>
    <row r="204" spans="1:16" s="21" customFormat="1" thickBot="1" x14ac:dyDescent="0.35">
      <c r="A204" s="272" t="s">
        <v>5</v>
      </c>
      <c r="B204" s="273" t="s">
        <v>83</v>
      </c>
      <c r="C204" s="274" t="s">
        <v>84</v>
      </c>
      <c r="D204" s="267" t="s">
        <v>3</v>
      </c>
      <c r="E204" s="267"/>
      <c r="F204" s="267"/>
      <c r="G204" s="267" t="s">
        <v>85</v>
      </c>
      <c r="H204" s="267" t="s">
        <v>1</v>
      </c>
      <c r="I204" s="267"/>
      <c r="J204" s="267"/>
      <c r="K204" s="267"/>
      <c r="L204" s="268" t="s">
        <v>2</v>
      </c>
      <c r="M204" s="268"/>
      <c r="N204" s="268"/>
      <c r="O204" s="268"/>
      <c r="P204" s="20"/>
    </row>
    <row r="205" spans="1:16" s="24" customFormat="1" ht="13.8" x14ac:dyDescent="0.3">
      <c r="A205" s="272"/>
      <c r="B205" s="273"/>
      <c r="C205" s="274"/>
      <c r="D205" s="22" t="s">
        <v>86</v>
      </c>
      <c r="E205" s="22" t="s">
        <v>87</v>
      </c>
      <c r="F205" s="22" t="s">
        <v>88</v>
      </c>
      <c r="G205" s="267"/>
      <c r="H205" s="22" t="s">
        <v>89</v>
      </c>
      <c r="I205" s="22" t="s">
        <v>90</v>
      </c>
      <c r="J205" s="22" t="s">
        <v>91</v>
      </c>
      <c r="K205" s="22" t="s">
        <v>92</v>
      </c>
      <c r="L205" s="22" t="s">
        <v>93</v>
      </c>
      <c r="M205" s="22" t="s">
        <v>94</v>
      </c>
      <c r="N205" s="22" t="s">
        <v>0</v>
      </c>
      <c r="O205" s="23" t="s">
        <v>4</v>
      </c>
      <c r="P205" s="14"/>
    </row>
    <row r="206" spans="1:16" s="29" customFormat="1" x14ac:dyDescent="0.3">
      <c r="A206" s="25"/>
      <c r="B206" s="47" t="s">
        <v>201</v>
      </c>
      <c r="C206" s="27"/>
      <c r="D206" s="28">
        <f>D207+D210+D215+D219</f>
        <v>16.899999999999999</v>
      </c>
      <c r="E206" s="28">
        <v>15.94</v>
      </c>
      <c r="F206" s="28">
        <f>F207+F210+F215+F219</f>
        <v>79.099999999999994</v>
      </c>
      <c r="G206" s="28">
        <f>G207+G210+G215+G219</f>
        <v>520.4</v>
      </c>
      <c r="H206" s="28">
        <v>0.2</v>
      </c>
      <c r="I206" s="28">
        <v>2.14</v>
      </c>
      <c r="J206" s="28">
        <v>60</v>
      </c>
      <c r="K206" s="28">
        <v>1.03</v>
      </c>
      <c r="L206" s="28">
        <v>290</v>
      </c>
      <c r="M206" s="28">
        <v>385.7</v>
      </c>
      <c r="N206" s="28">
        <v>65.62</v>
      </c>
      <c r="O206" s="38">
        <v>2.25</v>
      </c>
      <c r="P206" s="19"/>
    </row>
    <row r="207" spans="1:16" s="35" customFormat="1" x14ac:dyDescent="0.3">
      <c r="A207" s="30">
        <v>58</v>
      </c>
      <c r="B207" s="31" t="s">
        <v>202</v>
      </c>
      <c r="C207" s="27">
        <v>35</v>
      </c>
      <c r="D207" s="33">
        <v>4.0999999999999996</v>
      </c>
      <c r="E207" s="33">
        <v>6.1</v>
      </c>
      <c r="F207" s="33">
        <v>9.9</v>
      </c>
      <c r="G207" s="33">
        <v>111</v>
      </c>
      <c r="H207" s="33">
        <v>0.05</v>
      </c>
      <c r="I207" s="33">
        <v>0</v>
      </c>
      <c r="J207" s="33">
        <v>0</v>
      </c>
      <c r="K207" s="33">
        <v>0.31</v>
      </c>
      <c r="L207" s="33">
        <v>8.5</v>
      </c>
      <c r="M207" s="33">
        <v>45.4</v>
      </c>
      <c r="N207" s="33">
        <v>6.1</v>
      </c>
      <c r="O207" s="34">
        <v>0.67</v>
      </c>
    </row>
    <row r="208" spans="1:16" x14ac:dyDescent="0.3">
      <c r="A208" s="36"/>
      <c r="B208" s="37" t="s">
        <v>203</v>
      </c>
      <c r="C208" s="32">
        <v>15</v>
      </c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4"/>
    </row>
    <row r="209" spans="1:15" x14ac:dyDescent="0.3">
      <c r="A209" s="36"/>
      <c r="B209" s="37" t="s">
        <v>42</v>
      </c>
      <c r="C209" s="32">
        <v>20</v>
      </c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4"/>
    </row>
    <row r="210" spans="1:15" s="35" customFormat="1" x14ac:dyDescent="0.3">
      <c r="A210" s="30">
        <v>220</v>
      </c>
      <c r="B210" s="91" t="s">
        <v>204</v>
      </c>
      <c r="C210" s="27">
        <v>200</v>
      </c>
      <c r="D210" s="33">
        <v>7.5</v>
      </c>
      <c r="E210" s="33">
        <v>6.94</v>
      </c>
      <c r="F210" s="33">
        <v>33.4</v>
      </c>
      <c r="G210" s="33">
        <v>226.4</v>
      </c>
      <c r="H210" s="33">
        <v>0.12</v>
      </c>
      <c r="I210" s="33">
        <v>1.44</v>
      </c>
      <c r="J210" s="33">
        <v>41</v>
      </c>
      <c r="K210" s="33">
        <v>0.72</v>
      </c>
      <c r="L210" s="33">
        <v>170.2</v>
      </c>
      <c r="M210" s="33">
        <v>249.2</v>
      </c>
      <c r="N210" s="33">
        <v>37.22</v>
      </c>
      <c r="O210" s="34">
        <v>0.93</v>
      </c>
    </row>
    <row r="211" spans="1:15" x14ac:dyDescent="0.3">
      <c r="A211" s="36"/>
      <c r="B211" s="37" t="s">
        <v>99</v>
      </c>
      <c r="C211" s="32">
        <v>110</v>
      </c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4"/>
    </row>
    <row r="212" spans="1:15" x14ac:dyDescent="0.3">
      <c r="A212" s="36"/>
      <c r="B212" s="37" t="s">
        <v>95</v>
      </c>
      <c r="C212" s="32">
        <v>5</v>
      </c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4"/>
    </row>
    <row r="213" spans="1:15" x14ac:dyDescent="0.3">
      <c r="A213" s="36"/>
      <c r="B213" s="37" t="s">
        <v>96</v>
      </c>
      <c r="C213" s="32">
        <v>5</v>
      </c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4"/>
    </row>
    <row r="214" spans="1:15" x14ac:dyDescent="0.3">
      <c r="A214" s="36"/>
      <c r="B214" s="37" t="s">
        <v>142</v>
      </c>
      <c r="C214" s="32">
        <v>44.4</v>
      </c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4"/>
    </row>
    <row r="215" spans="1:15" x14ac:dyDescent="0.3">
      <c r="A215" s="36">
        <v>462</v>
      </c>
      <c r="B215" s="90" t="s">
        <v>37</v>
      </c>
      <c r="C215" s="27">
        <v>200</v>
      </c>
      <c r="D215" s="33">
        <v>3.3</v>
      </c>
      <c r="E215" s="33">
        <v>2.9</v>
      </c>
      <c r="F215" s="33">
        <v>13.8</v>
      </c>
      <c r="G215" s="33">
        <v>94</v>
      </c>
      <c r="H215" s="33">
        <v>0.03</v>
      </c>
      <c r="I215" s="33">
        <v>0.7</v>
      </c>
      <c r="J215" s="33">
        <v>19</v>
      </c>
      <c r="K215" s="33">
        <v>0.01</v>
      </c>
      <c r="L215" s="33">
        <v>111.3</v>
      </c>
      <c r="M215" s="33">
        <v>91.1</v>
      </c>
      <c r="N215" s="33">
        <v>22.3</v>
      </c>
      <c r="O215" s="34">
        <v>0.65</v>
      </c>
    </row>
    <row r="216" spans="1:15" x14ac:dyDescent="0.3">
      <c r="A216" s="36"/>
      <c r="B216" s="37" t="s">
        <v>95</v>
      </c>
      <c r="C216" s="32">
        <v>10</v>
      </c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4"/>
    </row>
    <row r="217" spans="1:15" x14ac:dyDescent="0.3">
      <c r="A217" s="36"/>
      <c r="B217" s="37" t="s">
        <v>136</v>
      </c>
      <c r="C217" s="32">
        <v>2.4</v>
      </c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4"/>
    </row>
    <row r="218" spans="1:15" x14ac:dyDescent="0.3">
      <c r="A218" s="36"/>
      <c r="B218" s="37" t="s">
        <v>99</v>
      </c>
      <c r="C218" s="32">
        <v>100</v>
      </c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4"/>
    </row>
    <row r="219" spans="1:15" x14ac:dyDescent="0.3">
      <c r="A219" s="36"/>
      <c r="B219" s="90" t="s">
        <v>54</v>
      </c>
      <c r="C219" s="27">
        <v>100</v>
      </c>
      <c r="D219" s="33">
        <v>2</v>
      </c>
      <c r="E219" s="33">
        <v>0</v>
      </c>
      <c r="F219" s="33">
        <v>22</v>
      </c>
      <c r="G219" s="33">
        <v>89</v>
      </c>
      <c r="H219" s="33"/>
      <c r="I219" s="33"/>
      <c r="J219" s="33"/>
      <c r="K219" s="33"/>
      <c r="L219" s="33"/>
      <c r="M219" s="33"/>
      <c r="N219" s="33"/>
      <c r="O219" s="34"/>
    </row>
    <row r="220" spans="1:15" x14ac:dyDescent="0.3">
      <c r="A220" s="36"/>
      <c r="B220" s="90" t="s">
        <v>312</v>
      </c>
      <c r="C220" s="27">
        <f>C207+C210+C215+C219</f>
        <v>535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4"/>
    </row>
    <row r="221" spans="1:15" s="35" customFormat="1" x14ac:dyDescent="0.3">
      <c r="A221" s="30"/>
      <c r="B221" s="91" t="s">
        <v>205</v>
      </c>
      <c r="C221" s="32"/>
      <c r="D221" s="28">
        <v>29.11</v>
      </c>
      <c r="E221" s="28">
        <v>24.92</v>
      </c>
      <c r="F221" s="28">
        <v>113.76</v>
      </c>
      <c r="G221" s="28">
        <v>788.66</v>
      </c>
      <c r="H221" s="28">
        <v>0.37</v>
      </c>
      <c r="I221" s="28">
        <v>7.26</v>
      </c>
      <c r="J221" s="28">
        <v>0</v>
      </c>
      <c r="K221" s="28">
        <v>8.68</v>
      </c>
      <c r="L221" s="28">
        <v>85.61</v>
      </c>
      <c r="M221" s="28">
        <v>344.98</v>
      </c>
      <c r="N221" s="28">
        <v>103.42</v>
      </c>
      <c r="O221" s="38">
        <v>5.64</v>
      </c>
    </row>
    <row r="222" spans="1:15" x14ac:dyDescent="0.3">
      <c r="A222" s="36">
        <v>53</v>
      </c>
      <c r="B222" s="90" t="s">
        <v>39</v>
      </c>
      <c r="C222" s="27">
        <v>60</v>
      </c>
      <c r="D222" s="33">
        <v>1.38</v>
      </c>
      <c r="E222" s="33">
        <v>3.3</v>
      </c>
      <c r="F222" s="33">
        <v>7.08</v>
      </c>
      <c r="G222" s="33">
        <v>63.6</v>
      </c>
      <c r="H222" s="33">
        <v>0.18</v>
      </c>
      <c r="I222" s="33">
        <v>6.42</v>
      </c>
      <c r="J222" s="33">
        <v>0</v>
      </c>
      <c r="K222" s="33">
        <v>2.2799999999999998</v>
      </c>
      <c r="L222" s="33">
        <v>23.28</v>
      </c>
      <c r="M222" s="33">
        <v>36.18</v>
      </c>
      <c r="N222" s="33">
        <v>18.420000000000002</v>
      </c>
      <c r="O222" s="34">
        <v>1.38</v>
      </c>
    </row>
    <row r="223" spans="1:15" x14ac:dyDescent="0.3">
      <c r="A223" s="36"/>
      <c r="B223" s="37" t="s">
        <v>111</v>
      </c>
      <c r="C223" s="32">
        <v>12</v>
      </c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4"/>
    </row>
    <row r="224" spans="1:15" x14ac:dyDescent="0.3">
      <c r="A224" s="36"/>
      <c r="B224" s="37" t="s">
        <v>105</v>
      </c>
      <c r="C224" s="32">
        <v>10.56</v>
      </c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4"/>
    </row>
    <row r="225" spans="1:16" s="35" customFormat="1" x14ac:dyDescent="0.3">
      <c r="A225" s="30"/>
      <c r="B225" s="76" t="s">
        <v>110</v>
      </c>
      <c r="C225" s="32">
        <v>3.6</v>
      </c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4"/>
    </row>
    <row r="226" spans="1:16" x14ac:dyDescent="0.3">
      <c r="A226" s="36"/>
      <c r="B226" s="37" t="s">
        <v>206</v>
      </c>
      <c r="C226" s="32">
        <v>16.8</v>
      </c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4"/>
    </row>
    <row r="227" spans="1:16" x14ac:dyDescent="0.3">
      <c r="A227" s="36"/>
      <c r="B227" s="37" t="s">
        <v>95</v>
      </c>
      <c r="C227" s="32">
        <v>0.72</v>
      </c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4"/>
    </row>
    <row r="228" spans="1:16" x14ac:dyDescent="0.3">
      <c r="A228" s="36"/>
      <c r="B228" s="37" t="s">
        <v>102</v>
      </c>
      <c r="C228" s="32">
        <v>46.08</v>
      </c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4"/>
    </row>
    <row r="229" spans="1:16" s="35" customFormat="1" x14ac:dyDescent="0.3">
      <c r="A229" s="30">
        <v>116</v>
      </c>
      <c r="B229" s="91" t="s">
        <v>40</v>
      </c>
      <c r="C229" s="27">
        <v>250</v>
      </c>
      <c r="D229" s="33">
        <v>4.2300000000000004</v>
      </c>
      <c r="E229" s="33">
        <v>3.6</v>
      </c>
      <c r="F229" s="33">
        <v>15</v>
      </c>
      <c r="G229" s="33">
        <v>110.2</v>
      </c>
      <c r="H229" s="33">
        <v>0</v>
      </c>
      <c r="I229" s="33">
        <v>0.46</v>
      </c>
      <c r="J229" s="33">
        <v>0</v>
      </c>
      <c r="K229" s="33">
        <v>0</v>
      </c>
      <c r="L229" s="33">
        <v>0.5</v>
      </c>
      <c r="M229" s="33">
        <v>1.4</v>
      </c>
      <c r="N229" s="33">
        <v>0.52</v>
      </c>
      <c r="O229" s="34">
        <v>0.03</v>
      </c>
    </row>
    <row r="230" spans="1:16" s="35" customFormat="1" x14ac:dyDescent="0.3">
      <c r="A230" s="30"/>
      <c r="B230" s="76" t="s">
        <v>124</v>
      </c>
      <c r="C230" s="32">
        <v>50</v>
      </c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4"/>
    </row>
    <row r="231" spans="1:16" s="29" customFormat="1" x14ac:dyDescent="0.3">
      <c r="A231" s="25"/>
      <c r="B231" s="37" t="s">
        <v>105</v>
      </c>
      <c r="C231" s="32">
        <v>10</v>
      </c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38"/>
      <c r="P231" s="19"/>
    </row>
    <row r="232" spans="1:16" s="35" customFormat="1" x14ac:dyDescent="0.3">
      <c r="A232" s="30"/>
      <c r="B232" s="76" t="s">
        <v>106</v>
      </c>
      <c r="C232" s="32">
        <v>10</v>
      </c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4"/>
    </row>
    <row r="233" spans="1:16" x14ac:dyDescent="0.3">
      <c r="A233" s="36"/>
      <c r="B233" s="37" t="s">
        <v>110</v>
      </c>
      <c r="C233" s="32">
        <v>2.5</v>
      </c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4"/>
    </row>
    <row r="234" spans="1:16" x14ac:dyDescent="0.3">
      <c r="A234" s="36"/>
      <c r="B234" s="37" t="s">
        <v>98</v>
      </c>
      <c r="C234" s="32">
        <v>0.22</v>
      </c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4"/>
    </row>
    <row r="235" spans="1:16" x14ac:dyDescent="0.3">
      <c r="A235" s="36"/>
      <c r="B235" s="37" t="s">
        <v>118</v>
      </c>
      <c r="C235" s="32">
        <v>7.7</v>
      </c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4"/>
    </row>
    <row r="236" spans="1:16" x14ac:dyDescent="0.3">
      <c r="A236" s="36"/>
      <c r="B236" s="37" t="s">
        <v>96</v>
      </c>
      <c r="C236" s="32">
        <v>0.88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4"/>
    </row>
    <row r="237" spans="1:16" x14ac:dyDescent="0.3">
      <c r="A237" s="36"/>
      <c r="B237" s="37" t="s">
        <v>135</v>
      </c>
      <c r="C237" s="32">
        <v>2.2000000000000002</v>
      </c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4"/>
    </row>
    <row r="238" spans="1:16" x14ac:dyDescent="0.3">
      <c r="A238" s="36">
        <v>330</v>
      </c>
      <c r="B238" s="90" t="s">
        <v>67</v>
      </c>
      <c r="C238" s="27">
        <v>210</v>
      </c>
      <c r="D238" s="33">
        <v>16.559999999999999</v>
      </c>
      <c r="E238" s="33">
        <v>17.11</v>
      </c>
      <c r="F238" s="33">
        <v>38.82</v>
      </c>
      <c r="G238" s="33">
        <v>375.36</v>
      </c>
      <c r="H238" s="33">
        <v>0.05</v>
      </c>
      <c r="I238" s="33">
        <v>0.18</v>
      </c>
      <c r="J238" s="33">
        <v>0</v>
      </c>
      <c r="K238" s="33">
        <v>4.6900000000000004</v>
      </c>
      <c r="L238" s="33">
        <v>20.329999999999998</v>
      </c>
      <c r="M238" s="33">
        <v>194.9</v>
      </c>
      <c r="N238" s="33">
        <v>48.68</v>
      </c>
      <c r="O238" s="34">
        <v>1.79</v>
      </c>
    </row>
    <row r="239" spans="1:16" x14ac:dyDescent="0.3">
      <c r="A239" s="36"/>
      <c r="B239" s="37" t="s">
        <v>112</v>
      </c>
      <c r="C239" s="32">
        <v>61.91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4"/>
    </row>
    <row r="240" spans="1:16" s="35" customFormat="1" x14ac:dyDescent="0.3">
      <c r="A240" s="30"/>
      <c r="B240" s="76" t="s">
        <v>207</v>
      </c>
      <c r="C240" s="32">
        <v>75.44</v>
      </c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4"/>
    </row>
    <row r="241" spans="1:15" x14ac:dyDescent="0.3">
      <c r="A241" s="36"/>
      <c r="B241" s="37" t="s">
        <v>180</v>
      </c>
      <c r="C241" s="32">
        <v>0.92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4"/>
    </row>
    <row r="242" spans="1:15" x14ac:dyDescent="0.3">
      <c r="A242" s="36"/>
      <c r="B242" s="37" t="s">
        <v>110</v>
      </c>
      <c r="C242" s="32">
        <v>9.1999999999999993</v>
      </c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4"/>
    </row>
    <row r="243" spans="1:15" x14ac:dyDescent="0.3">
      <c r="A243" s="36"/>
      <c r="B243" s="37" t="s">
        <v>105</v>
      </c>
      <c r="C243" s="32">
        <v>9.1999999999999993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4"/>
    </row>
    <row r="244" spans="1:15" x14ac:dyDescent="0.3">
      <c r="A244" s="36"/>
      <c r="B244" s="37" t="s">
        <v>106</v>
      </c>
      <c r="C244" s="32">
        <v>22.17</v>
      </c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4"/>
    </row>
    <row r="245" spans="1:15" x14ac:dyDescent="0.3">
      <c r="A245" s="36">
        <v>482</v>
      </c>
      <c r="B245" s="90" t="s">
        <v>208</v>
      </c>
      <c r="C245" s="27">
        <v>200</v>
      </c>
      <c r="D245" s="33">
        <v>0.2</v>
      </c>
      <c r="E245" s="33">
        <v>0.2</v>
      </c>
      <c r="F245" s="33">
        <v>22</v>
      </c>
      <c r="G245" s="33">
        <v>90</v>
      </c>
      <c r="H245" s="33">
        <v>0</v>
      </c>
      <c r="I245" s="33">
        <v>0.5</v>
      </c>
      <c r="J245" s="33">
        <v>0</v>
      </c>
      <c r="K245" s="33">
        <v>0.2</v>
      </c>
      <c r="L245" s="33">
        <v>8.8000000000000007</v>
      </c>
      <c r="M245" s="33">
        <v>9.4</v>
      </c>
      <c r="N245" s="33">
        <v>1.4</v>
      </c>
      <c r="O245" s="34">
        <v>0.12</v>
      </c>
    </row>
    <row r="246" spans="1:15" x14ac:dyDescent="0.3">
      <c r="A246" s="36"/>
      <c r="B246" s="37" t="s">
        <v>95</v>
      </c>
      <c r="C246" s="32">
        <v>15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4"/>
    </row>
    <row r="247" spans="1:15" x14ac:dyDescent="0.3">
      <c r="A247" s="36"/>
      <c r="B247" s="37" t="s">
        <v>137</v>
      </c>
      <c r="C247" s="32">
        <v>9</v>
      </c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4"/>
    </row>
    <row r="248" spans="1:15" x14ac:dyDescent="0.3">
      <c r="A248" s="36"/>
      <c r="B248" s="37" t="s">
        <v>49</v>
      </c>
      <c r="C248" s="32">
        <v>23</v>
      </c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4"/>
    </row>
    <row r="249" spans="1:15" x14ac:dyDescent="0.3">
      <c r="A249" s="36"/>
      <c r="B249" s="90" t="s">
        <v>42</v>
      </c>
      <c r="C249" s="27">
        <v>40</v>
      </c>
      <c r="D249" s="33">
        <v>3.8</v>
      </c>
      <c r="E249" s="33">
        <v>0.4</v>
      </c>
      <c r="F249" s="33">
        <v>24.6</v>
      </c>
      <c r="G249" s="33">
        <v>117.5</v>
      </c>
      <c r="H249" s="33">
        <v>0.06</v>
      </c>
      <c r="I249" s="33">
        <v>0</v>
      </c>
      <c r="J249" s="33">
        <v>0</v>
      </c>
      <c r="K249" s="33">
        <v>0.55000000000000004</v>
      </c>
      <c r="L249" s="33">
        <v>10</v>
      </c>
      <c r="M249" s="33">
        <v>32.5</v>
      </c>
      <c r="N249" s="33">
        <v>7</v>
      </c>
      <c r="O249" s="34">
        <v>0.55000000000000004</v>
      </c>
    </row>
    <row r="250" spans="1:15" s="35" customFormat="1" x14ac:dyDescent="0.3">
      <c r="A250" s="30"/>
      <c r="B250" s="91" t="s">
        <v>26</v>
      </c>
      <c r="C250" s="27">
        <v>30</v>
      </c>
      <c r="D250" s="33">
        <v>2.64</v>
      </c>
      <c r="E250" s="33">
        <v>0.48</v>
      </c>
      <c r="F250" s="33">
        <v>13.36</v>
      </c>
      <c r="G250" s="33">
        <v>69.900000000000006</v>
      </c>
      <c r="H250" s="33">
        <v>7.0000000000000007E-2</v>
      </c>
      <c r="I250" s="33">
        <v>0</v>
      </c>
      <c r="J250" s="33">
        <v>0</v>
      </c>
      <c r="K250" s="33">
        <v>0.56000000000000005</v>
      </c>
      <c r="L250" s="33">
        <v>14</v>
      </c>
      <c r="M250" s="33">
        <v>63.2</v>
      </c>
      <c r="N250" s="33">
        <v>18.8</v>
      </c>
      <c r="O250" s="34">
        <v>1.56</v>
      </c>
    </row>
    <row r="251" spans="1:15" s="35" customFormat="1" x14ac:dyDescent="0.3">
      <c r="A251" s="30"/>
      <c r="B251" s="91" t="s">
        <v>329</v>
      </c>
      <c r="C251" s="27">
        <f>C222+C229+C238+C245+C249+C250</f>
        <v>790</v>
      </c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4"/>
    </row>
    <row r="252" spans="1:15" x14ac:dyDescent="0.3">
      <c r="A252" s="30"/>
      <c r="B252" s="90" t="s">
        <v>209</v>
      </c>
      <c r="C252" s="32"/>
      <c r="D252" s="28">
        <v>33.619999999999997</v>
      </c>
      <c r="E252" s="28">
        <v>34.53</v>
      </c>
      <c r="F252" s="28">
        <v>87.18</v>
      </c>
      <c r="G252" s="28">
        <v>794.33</v>
      </c>
      <c r="H252" s="28">
        <v>0.48</v>
      </c>
      <c r="I252" s="28">
        <v>38.659999999999997</v>
      </c>
      <c r="J252" s="28">
        <v>77.42</v>
      </c>
      <c r="K252" s="28">
        <v>5.8</v>
      </c>
      <c r="L252" s="28">
        <v>118.95</v>
      </c>
      <c r="M252" s="28">
        <v>357.41</v>
      </c>
      <c r="N252" s="28">
        <v>107.61</v>
      </c>
      <c r="O252" s="38">
        <v>6.23</v>
      </c>
    </row>
    <row r="253" spans="1:15" x14ac:dyDescent="0.3">
      <c r="A253" s="30"/>
      <c r="B253" s="90" t="s">
        <v>210</v>
      </c>
      <c r="C253" s="27">
        <v>60</v>
      </c>
      <c r="D253" s="33">
        <v>0.8</v>
      </c>
      <c r="E253" s="33">
        <v>0.1</v>
      </c>
      <c r="F253" s="33">
        <v>2.5</v>
      </c>
      <c r="G253" s="33">
        <v>14</v>
      </c>
      <c r="H253" s="33">
        <v>0.03</v>
      </c>
      <c r="I253" s="33">
        <v>10</v>
      </c>
      <c r="J253" s="33">
        <v>0</v>
      </c>
      <c r="K253" s="33">
        <v>0.1</v>
      </c>
      <c r="L253" s="33">
        <v>23</v>
      </c>
      <c r="M253" s="33">
        <v>42</v>
      </c>
      <c r="N253" s="33">
        <v>14</v>
      </c>
      <c r="O253" s="34">
        <v>0.6</v>
      </c>
    </row>
    <row r="254" spans="1:15" x14ac:dyDescent="0.3">
      <c r="A254" s="30"/>
      <c r="B254" s="37" t="s">
        <v>211</v>
      </c>
      <c r="C254" s="32">
        <v>100</v>
      </c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4"/>
    </row>
    <row r="255" spans="1:15" x14ac:dyDescent="0.3">
      <c r="A255" s="30">
        <v>376</v>
      </c>
      <c r="B255" s="90" t="s">
        <v>41</v>
      </c>
      <c r="C255" s="27">
        <v>230</v>
      </c>
      <c r="D255" s="33">
        <v>21.65</v>
      </c>
      <c r="E255" s="33">
        <v>26.72</v>
      </c>
      <c r="F255" s="33">
        <v>18.2</v>
      </c>
      <c r="G255" s="33">
        <v>399.55</v>
      </c>
      <c r="H255" s="33">
        <v>0.18</v>
      </c>
      <c r="I255" s="33">
        <v>11.26</v>
      </c>
      <c r="J255" s="33">
        <v>77.42</v>
      </c>
      <c r="K255" s="33">
        <v>4.32</v>
      </c>
      <c r="L255" s="33">
        <v>38.770000000000003</v>
      </c>
      <c r="M255" s="33">
        <v>158.86000000000001</v>
      </c>
      <c r="N255" s="33">
        <v>44.58</v>
      </c>
      <c r="O255" s="34">
        <v>2.06</v>
      </c>
    </row>
    <row r="256" spans="1:15" x14ac:dyDescent="0.3">
      <c r="A256" s="30"/>
      <c r="B256" s="37" t="s">
        <v>212</v>
      </c>
      <c r="C256" s="32">
        <v>110.4</v>
      </c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4"/>
    </row>
    <row r="257" spans="1:16" x14ac:dyDescent="0.3">
      <c r="A257" s="30"/>
      <c r="B257" s="37" t="s">
        <v>206</v>
      </c>
      <c r="C257" s="32">
        <v>7.86</v>
      </c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4"/>
    </row>
    <row r="258" spans="1:16" x14ac:dyDescent="0.3">
      <c r="A258" s="30"/>
      <c r="B258" s="37" t="s">
        <v>118</v>
      </c>
      <c r="C258" s="32">
        <v>1.31</v>
      </c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4"/>
    </row>
    <row r="259" spans="1:16" x14ac:dyDescent="0.3">
      <c r="A259" s="30"/>
      <c r="B259" s="37" t="s">
        <v>105</v>
      </c>
      <c r="C259" s="32">
        <v>13.1</v>
      </c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4"/>
    </row>
    <row r="260" spans="1:16" x14ac:dyDescent="0.3">
      <c r="A260" s="30"/>
      <c r="B260" s="76" t="s">
        <v>106</v>
      </c>
      <c r="C260" s="32">
        <v>21.35</v>
      </c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4"/>
    </row>
    <row r="261" spans="1:16" x14ac:dyDescent="0.3">
      <c r="A261" s="36"/>
      <c r="B261" s="37" t="s">
        <v>124</v>
      </c>
      <c r="C261" s="32">
        <v>105</v>
      </c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4"/>
    </row>
    <row r="262" spans="1:16" x14ac:dyDescent="0.3">
      <c r="A262" s="36"/>
      <c r="B262" s="37" t="s">
        <v>110</v>
      </c>
      <c r="C262" s="32">
        <v>7.86</v>
      </c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4"/>
    </row>
    <row r="263" spans="1:16" x14ac:dyDescent="0.3">
      <c r="A263" s="36"/>
      <c r="B263" s="37" t="s">
        <v>98</v>
      </c>
      <c r="C263" s="32">
        <v>1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4"/>
    </row>
    <row r="264" spans="1:16" s="35" customFormat="1" x14ac:dyDescent="0.3">
      <c r="A264" s="30">
        <v>100</v>
      </c>
      <c r="B264" s="91" t="s">
        <v>44</v>
      </c>
      <c r="C264" s="27">
        <v>250</v>
      </c>
      <c r="D264" s="33">
        <v>4.63</v>
      </c>
      <c r="E264" s="33">
        <v>6.73</v>
      </c>
      <c r="F264" s="33">
        <v>17.420000000000002</v>
      </c>
      <c r="G264" s="33">
        <v>147.38</v>
      </c>
      <c r="H264" s="33">
        <v>0.13</v>
      </c>
      <c r="I264" s="33">
        <v>16.8</v>
      </c>
      <c r="J264" s="33">
        <v>0</v>
      </c>
      <c r="K264" s="33">
        <v>0.23</v>
      </c>
      <c r="L264" s="33">
        <v>31.78</v>
      </c>
      <c r="M264" s="33">
        <v>58.75</v>
      </c>
      <c r="N264" s="33">
        <v>21.53</v>
      </c>
      <c r="O264" s="34">
        <v>1</v>
      </c>
    </row>
    <row r="265" spans="1:16" s="35" customFormat="1" x14ac:dyDescent="0.3">
      <c r="A265" s="30"/>
      <c r="B265" s="76" t="s">
        <v>130</v>
      </c>
      <c r="C265" s="32">
        <v>5</v>
      </c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4"/>
    </row>
    <row r="266" spans="1:16" s="29" customFormat="1" x14ac:dyDescent="0.3">
      <c r="A266" s="25"/>
      <c r="B266" s="37" t="s">
        <v>104</v>
      </c>
      <c r="C266" s="32">
        <v>12.5</v>
      </c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38"/>
      <c r="P266" s="19"/>
    </row>
    <row r="267" spans="1:16" s="35" customFormat="1" x14ac:dyDescent="0.3">
      <c r="A267" s="30"/>
      <c r="B267" s="76" t="s">
        <v>115</v>
      </c>
      <c r="C267" s="32">
        <v>15.07</v>
      </c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4"/>
    </row>
    <row r="268" spans="1:16" s="35" customFormat="1" x14ac:dyDescent="0.3">
      <c r="A268" s="30"/>
      <c r="B268" s="76" t="s">
        <v>105</v>
      </c>
      <c r="C268" s="32">
        <v>5.0199999999999996</v>
      </c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4"/>
    </row>
    <row r="269" spans="1:16" x14ac:dyDescent="0.3">
      <c r="A269" s="36"/>
      <c r="B269" s="37" t="s">
        <v>106</v>
      </c>
      <c r="C269" s="32">
        <v>9.75</v>
      </c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4"/>
    </row>
    <row r="270" spans="1:16" x14ac:dyDescent="0.3">
      <c r="A270" s="36"/>
      <c r="B270" s="37" t="s">
        <v>124</v>
      </c>
      <c r="C270" s="32">
        <v>75</v>
      </c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38"/>
    </row>
    <row r="271" spans="1:16" x14ac:dyDescent="0.3">
      <c r="A271" s="36"/>
      <c r="B271" s="37" t="s">
        <v>110</v>
      </c>
      <c r="C271" s="32">
        <v>5</v>
      </c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4"/>
    </row>
    <row r="272" spans="1:16" x14ac:dyDescent="0.3">
      <c r="A272" s="36"/>
      <c r="B272" s="90" t="s">
        <v>199</v>
      </c>
      <c r="C272" s="27">
        <v>200</v>
      </c>
      <c r="D272" s="33">
        <v>0.1</v>
      </c>
      <c r="E272" s="33">
        <v>0.1</v>
      </c>
      <c r="F272" s="33">
        <v>11.1</v>
      </c>
      <c r="G272" s="33">
        <v>46</v>
      </c>
      <c r="H272" s="33">
        <v>0.01</v>
      </c>
      <c r="I272" s="33">
        <v>0.6</v>
      </c>
      <c r="J272" s="33">
        <v>0</v>
      </c>
      <c r="K272" s="33">
        <v>0.04</v>
      </c>
      <c r="L272" s="33">
        <v>1.4</v>
      </c>
      <c r="M272" s="33">
        <v>2.1</v>
      </c>
      <c r="N272" s="33">
        <v>1.7</v>
      </c>
      <c r="O272" s="34">
        <v>0.46</v>
      </c>
    </row>
    <row r="273" spans="1:16" x14ac:dyDescent="0.3">
      <c r="A273" s="36"/>
      <c r="B273" s="37" t="s">
        <v>145</v>
      </c>
      <c r="C273" s="32">
        <v>20</v>
      </c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4"/>
    </row>
    <row r="274" spans="1:16" x14ac:dyDescent="0.3">
      <c r="A274" s="36"/>
      <c r="B274" s="37" t="s">
        <v>95</v>
      </c>
      <c r="C274" s="32">
        <v>10</v>
      </c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4"/>
    </row>
    <row r="275" spans="1:16" x14ac:dyDescent="0.3">
      <c r="A275" s="36"/>
      <c r="B275" s="37" t="s">
        <v>111</v>
      </c>
      <c r="C275" s="32">
        <v>10</v>
      </c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4"/>
    </row>
    <row r="276" spans="1:16" x14ac:dyDescent="0.3">
      <c r="A276" s="36"/>
      <c r="B276" s="90" t="s">
        <v>42</v>
      </c>
      <c r="C276" s="27">
        <v>40</v>
      </c>
      <c r="D276" s="33">
        <v>3.8</v>
      </c>
      <c r="E276" s="33">
        <v>0.4</v>
      </c>
      <c r="F276" s="33">
        <v>24.6</v>
      </c>
      <c r="G276" s="33">
        <v>117.5</v>
      </c>
      <c r="H276" s="33">
        <v>0.06</v>
      </c>
      <c r="I276" s="33">
        <v>0</v>
      </c>
      <c r="J276" s="33">
        <v>0</v>
      </c>
      <c r="K276" s="33">
        <v>0.55000000000000004</v>
      </c>
      <c r="L276" s="33">
        <v>10</v>
      </c>
      <c r="M276" s="33">
        <v>32.5</v>
      </c>
      <c r="N276" s="33">
        <v>7</v>
      </c>
      <c r="O276" s="34">
        <v>0.55000000000000004</v>
      </c>
    </row>
    <row r="277" spans="1:16" x14ac:dyDescent="0.3">
      <c r="A277" s="36"/>
      <c r="B277" s="90" t="s">
        <v>26</v>
      </c>
      <c r="C277" s="27">
        <v>30</v>
      </c>
      <c r="D277" s="33">
        <v>2.64</v>
      </c>
      <c r="E277" s="33">
        <v>0.48</v>
      </c>
      <c r="F277" s="33">
        <v>13.36</v>
      </c>
      <c r="G277" s="33">
        <v>69.900000000000006</v>
      </c>
      <c r="H277" s="33">
        <v>7.0000000000000007E-2</v>
      </c>
      <c r="I277" s="33">
        <v>0</v>
      </c>
      <c r="J277" s="33">
        <v>0</v>
      </c>
      <c r="K277" s="33">
        <v>0.56000000000000005</v>
      </c>
      <c r="L277" s="33">
        <v>14</v>
      </c>
      <c r="M277" s="33">
        <v>63.2</v>
      </c>
      <c r="N277" s="33">
        <v>18.8</v>
      </c>
      <c r="O277" s="34">
        <v>1.56</v>
      </c>
    </row>
    <row r="278" spans="1:16" x14ac:dyDescent="0.3">
      <c r="A278" s="36"/>
      <c r="B278" s="90" t="s">
        <v>240</v>
      </c>
      <c r="C278" s="32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38"/>
    </row>
    <row r="279" spans="1:16" x14ac:dyDescent="0.3">
      <c r="A279" s="36"/>
      <c r="B279" s="90" t="s">
        <v>316</v>
      </c>
      <c r="C279" s="32">
        <f>C253+C255+C264+C272+C276+C277</f>
        <v>810</v>
      </c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38"/>
    </row>
    <row r="280" spans="1:16" s="35" customFormat="1" x14ac:dyDescent="0.3">
      <c r="A280" s="30">
        <v>528</v>
      </c>
      <c r="B280" s="91" t="s">
        <v>213</v>
      </c>
      <c r="C280" s="27">
        <v>100</v>
      </c>
      <c r="D280" s="33">
        <v>5.3</v>
      </c>
      <c r="E280" s="33">
        <v>5.9</v>
      </c>
      <c r="F280" s="33">
        <v>38.5</v>
      </c>
      <c r="G280" s="33">
        <v>229</v>
      </c>
      <c r="H280" s="33">
        <v>0.05</v>
      </c>
      <c r="I280" s="33">
        <v>0</v>
      </c>
      <c r="J280" s="33">
        <v>51.9</v>
      </c>
      <c r="K280" s="33">
        <v>0.7</v>
      </c>
      <c r="L280" s="33">
        <v>20.7</v>
      </c>
      <c r="M280" s="33">
        <v>46.1</v>
      </c>
      <c r="N280" s="33">
        <v>7.1</v>
      </c>
      <c r="O280" s="34">
        <v>0.64</v>
      </c>
    </row>
    <row r="281" spans="1:16" x14ac:dyDescent="0.3">
      <c r="A281" s="36"/>
      <c r="B281" s="37" t="s">
        <v>118</v>
      </c>
      <c r="C281" s="32">
        <v>36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4"/>
    </row>
    <row r="282" spans="1:16" x14ac:dyDescent="0.3">
      <c r="A282" s="36"/>
      <c r="B282" s="37" t="s">
        <v>95</v>
      </c>
      <c r="C282" s="32">
        <v>17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4"/>
    </row>
    <row r="283" spans="1:16" s="35" customFormat="1" x14ac:dyDescent="0.3">
      <c r="A283" s="30"/>
      <c r="B283" s="76" t="s">
        <v>135</v>
      </c>
      <c r="C283" s="32">
        <v>10</v>
      </c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4"/>
    </row>
    <row r="284" spans="1:16" s="35" customFormat="1" x14ac:dyDescent="0.3">
      <c r="A284" s="30"/>
      <c r="B284" s="76" t="s">
        <v>96</v>
      </c>
      <c r="C284" s="32">
        <v>0.5</v>
      </c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4"/>
    </row>
    <row r="285" spans="1:16" s="29" customFormat="1" x14ac:dyDescent="0.3">
      <c r="A285" s="25"/>
      <c r="B285" s="37" t="s">
        <v>299</v>
      </c>
      <c r="C285" s="32">
        <v>4</v>
      </c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38"/>
      <c r="P285" s="19"/>
    </row>
    <row r="286" spans="1:16" s="35" customFormat="1" x14ac:dyDescent="0.3">
      <c r="A286" s="30"/>
      <c r="B286" s="76" t="s">
        <v>98</v>
      </c>
      <c r="C286" s="32">
        <v>0.05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4"/>
    </row>
    <row r="287" spans="1:16" x14ac:dyDescent="0.3">
      <c r="A287" s="55"/>
      <c r="B287" s="107" t="s">
        <v>275</v>
      </c>
      <c r="C287" s="108">
        <v>200</v>
      </c>
      <c r="D287" s="57">
        <v>5.8</v>
      </c>
      <c r="E287" s="33">
        <v>5</v>
      </c>
      <c r="F287" s="57">
        <v>9.6</v>
      </c>
      <c r="G287" s="57">
        <v>106</v>
      </c>
      <c r="H287" s="57">
        <v>0.08</v>
      </c>
      <c r="I287" s="57">
        <v>2.6</v>
      </c>
      <c r="J287" s="57">
        <v>0.04</v>
      </c>
      <c r="K287" s="57">
        <v>0</v>
      </c>
      <c r="L287" s="57">
        <v>240</v>
      </c>
      <c r="M287" s="57">
        <v>180</v>
      </c>
      <c r="N287" s="57">
        <v>28</v>
      </c>
      <c r="O287" s="58">
        <v>0.2</v>
      </c>
    </row>
    <row r="288" spans="1:16" ht="15" thickBot="1" x14ac:dyDescent="0.35">
      <c r="A288" s="52"/>
      <c r="B288" s="259" t="s">
        <v>315</v>
      </c>
      <c r="C288" s="260">
        <v>300</v>
      </c>
      <c r="D288" s="261"/>
      <c r="E288" s="33"/>
      <c r="F288" s="261"/>
      <c r="G288" s="261"/>
      <c r="H288" s="261"/>
      <c r="I288" s="261"/>
      <c r="J288" s="261"/>
      <c r="K288" s="261"/>
      <c r="L288" s="261"/>
      <c r="M288" s="261"/>
      <c r="N288" s="261"/>
      <c r="O288" s="262"/>
    </row>
    <row r="289" spans="1:16" s="44" customFormat="1" ht="16.2" thickBot="1" x14ac:dyDescent="0.35">
      <c r="A289" s="39"/>
      <c r="B289" s="40" t="s">
        <v>22</v>
      </c>
      <c r="C289" s="41"/>
      <c r="D289" s="42">
        <v>88.73</v>
      </c>
      <c r="E289" s="98">
        <v>86.29</v>
      </c>
      <c r="F289" s="42">
        <v>306.14</v>
      </c>
      <c r="G289" s="42">
        <v>2349.13</v>
      </c>
      <c r="H289" s="42">
        <v>1.18</v>
      </c>
      <c r="I289" s="42">
        <v>50.66</v>
      </c>
      <c r="J289" s="42">
        <v>137.46</v>
      </c>
      <c r="K289" s="42">
        <v>16.21</v>
      </c>
      <c r="L289" s="42">
        <v>755.26</v>
      </c>
      <c r="M289" s="42">
        <v>1314.19</v>
      </c>
      <c r="N289" s="42">
        <v>311.75</v>
      </c>
      <c r="O289" s="42">
        <v>14.96</v>
      </c>
      <c r="P289" s="43"/>
    </row>
    <row r="290" spans="1:16" ht="15.6" x14ac:dyDescent="0.3">
      <c r="A290" s="59"/>
      <c r="B290" s="60"/>
      <c r="C290" s="61"/>
      <c r="D290" s="62"/>
      <c r="E290" s="62"/>
      <c r="F290" s="62"/>
      <c r="G290" s="62"/>
      <c r="H290" s="62"/>
      <c r="I290" s="62"/>
      <c r="J290" s="62"/>
      <c r="K290" s="62"/>
      <c r="L290" s="62"/>
      <c r="M290" s="62"/>
      <c r="N290" s="62"/>
      <c r="O290" s="62"/>
      <c r="P290" s="43"/>
    </row>
    <row r="291" spans="1:16" s="14" customFormat="1" ht="18" x14ac:dyDescent="0.3">
      <c r="A291" s="15"/>
      <c r="B291" s="54" t="s">
        <v>172</v>
      </c>
      <c r="C291" s="17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</row>
    <row r="292" spans="1:16" x14ac:dyDescent="0.3">
      <c r="A292" s="270"/>
      <c r="B292" s="271" t="s">
        <v>306</v>
      </c>
      <c r="C292" s="17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</row>
    <row r="293" spans="1:16" ht="15" thickBot="1" x14ac:dyDescent="0.35">
      <c r="A293" s="270"/>
      <c r="B293" s="271"/>
      <c r="C293" s="17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</row>
    <row r="294" spans="1:16" s="21" customFormat="1" thickBot="1" x14ac:dyDescent="0.35">
      <c r="A294" s="272" t="s">
        <v>5</v>
      </c>
      <c r="B294" s="273" t="s">
        <v>83</v>
      </c>
      <c r="C294" s="274" t="s">
        <v>84</v>
      </c>
      <c r="D294" s="267" t="s">
        <v>3</v>
      </c>
      <c r="E294" s="267"/>
      <c r="F294" s="267"/>
      <c r="G294" s="267" t="s">
        <v>85</v>
      </c>
      <c r="H294" s="267" t="s">
        <v>1</v>
      </c>
      <c r="I294" s="267"/>
      <c r="J294" s="267"/>
      <c r="K294" s="267"/>
      <c r="L294" s="268" t="s">
        <v>2</v>
      </c>
      <c r="M294" s="268"/>
      <c r="N294" s="268"/>
      <c r="O294" s="268"/>
      <c r="P294" s="20"/>
    </row>
    <row r="295" spans="1:16" s="24" customFormat="1" ht="13.8" x14ac:dyDescent="0.3">
      <c r="A295" s="272"/>
      <c r="B295" s="273"/>
      <c r="C295" s="274"/>
      <c r="D295" s="22" t="s">
        <v>86</v>
      </c>
      <c r="E295" s="22" t="s">
        <v>87</v>
      </c>
      <c r="F295" s="22" t="s">
        <v>88</v>
      </c>
      <c r="G295" s="267"/>
      <c r="H295" s="22" t="s">
        <v>89</v>
      </c>
      <c r="I295" s="22" t="s">
        <v>90</v>
      </c>
      <c r="J295" s="22" t="s">
        <v>91</v>
      </c>
      <c r="K295" s="22" t="s">
        <v>92</v>
      </c>
      <c r="L295" s="22" t="s">
        <v>93</v>
      </c>
      <c r="M295" s="22" t="s">
        <v>94</v>
      </c>
      <c r="N295" s="22" t="s">
        <v>0</v>
      </c>
      <c r="O295" s="23" t="s">
        <v>4</v>
      </c>
      <c r="P295" s="14"/>
    </row>
    <row r="296" spans="1:16" s="29" customFormat="1" x14ac:dyDescent="0.3">
      <c r="A296" s="25"/>
      <c r="B296" s="47" t="s">
        <v>191</v>
      </c>
      <c r="C296" s="27"/>
      <c r="D296" s="28">
        <v>14.86</v>
      </c>
      <c r="E296" s="28">
        <v>16.88</v>
      </c>
      <c r="F296" s="28">
        <f>F297+F303+F307+F311</f>
        <v>59.82</v>
      </c>
      <c r="G296" s="28">
        <f>G297+G303+G307+G311</f>
        <v>447.4</v>
      </c>
      <c r="H296" s="28">
        <v>0.12</v>
      </c>
      <c r="I296" s="28">
        <v>1.7</v>
      </c>
      <c r="J296" s="28">
        <v>110.8</v>
      </c>
      <c r="K296" s="28">
        <v>0.56000000000000005</v>
      </c>
      <c r="L296" s="28">
        <v>395.4</v>
      </c>
      <c r="M296" s="28">
        <v>304.72000000000003</v>
      </c>
      <c r="N296" s="28">
        <v>47.34</v>
      </c>
      <c r="O296" s="38">
        <v>2.19</v>
      </c>
      <c r="P296" s="19"/>
    </row>
    <row r="297" spans="1:16" s="35" customFormat="1" ht="28.8" x14ac:dyDescent="0.3">
      <c r="A297" s="30">
        <v>231</v>
      </c>
      <c r="B297" s="91" t="s">
        <v>214</v>
      </c>
      <c r="C297" s="27">
        <v>200</v>
      </c>
      <c r="D297" s="33">
        <v>5.36</v>
      </c>
      <c r="E297" s="33">
        <v>6.48</v>
      </c>
      <c r="F297" s="33">
        <v>30.42</v>
      </c>
      <c r="G297" s="33">
        <v>201.4</v>
      </c>
      <c r="H297" s="33">
        <v>0.72</v>
      </c>
      <c r="I297" s="33">
        <v>1.3</v>
      </c>
      <c r="J297" s="33">
        <v>39</v>
      </c>
      <c r="K297" s="33">
        <v>0.26</v>
      </c>
      <c r="L297" s="33">
        <v>129.5</v>
      </c>
      <c r="M297" s="33">
        <v>123.32</v>
      </c>
      <c r="N297" s="33">
        <v>22.94</v>
      </c>
      <c r="O297" s="34">
        <v>0.95</v>
      </c>
    </row>
    <row r="298" spans="1:16" x14ac:dyDescent="0.3">
      <c r="A298" s="36"/>
      <c r="B298" s="37" t="s">
        <v>215</v>
      </c>
      <c r="C298" s="32">
        <v>29.8</v>
      </c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4"/>
    </row>
    <row r="299" spans="1:16" x14ac:dyDescent="0.3">
      <c r="A299" s="36"/>
      <c r="B299" s="37" t="s">
        <v>95</v>
      </c>
      <c r="C299" s="32">
        <v>5</v>
      </c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4"/>
    </row>
    <row r="300" spans="1:16" x14ac:dyDescent="0.3">
      <c r="A300" s="36"/>
      <c r="B300" s="37" t="s">
        <v>99</v>
      </c>
      <c r="C300" s="32">
        <v>100</v>
      </c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4"/>
    </row>
    <row r="301" spans="1:16" s="35" customFormat="1" x14ac:dyDescent="0.3">
      <c r="A301" s="30"/>
      <c r="B301" s="76" t="s">
        <v>96</v>
      </c>
      <c r="C301" s="32">
        <v>5</v>
      </c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4"/>
    </row>
    <row r="302" spans="1:16" x14ac:dyDescent="0.3">
      <c r="A302" s="36"/>
      <c r="B302" s="37" t="s">
        <v>216</v>
      </c>
      <c r="C302" s="32">
        <v>1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4"/>
    </row>
    <row r="303" spans="1:16" x14ac:dyDescent="0.3">
      <c r="A303" s="36">
        <v>63</v>
      </c>
      <c r="B303" s="90" t="s">
        <v>300</v>
      </c>
      <c r="C303" s="27">
        <v>35</v>
      </c>
      <c r="D303" s="33">
        <v>6.9</v>
      </c>
      <c r="E303" s="33">
        <v>9.1</v>
      </c>
      <c r="F303" s="33">
        <v>9.9</v>
      </c>
      <c r="G303" s="33">
        <v>149</v>
      </c>
      <c r="H303" s="33">
        <v>0.03</v>
      </c>
      <c r="I303" s="33">
        <v>0.1</v>
      </c>
      <c r="J303" s="33">
        <v>62.3</v>
      </c>
      <c r="K303" s="33">
        <v>0.3</v>
      </c>
      <c r="L303" s="33">
        <v>206.8</v>
      </c>
      <c r="M303" s="33">
        <v>135.5</v>
      </c>
      <c r="N303" s="33">
        <v>13.9</v>
      </c>
      <c r="O303" s="34">
        <v>0.37</v>
      </c>
    </row>
    <row r="304" spans="1:16" x14ac:dyDescent="0.3">
      <c r="A304" s="36"/>
      <c r="B304" s="37" t="s">
        <v>175</v>
      </c>
      <c r="C304" s="32">
        <v>15</v>
      </c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4"/>
    </row>
    <row r="305" spans="1:16" x14ac:dyDescent="0.3">
      <c r="A305" s="36"/>
      <c r="B305" s="37" t="s">
        <v>96</v>
      </c>
      <c r="C305" s="32">
        <v>5</v>
      </c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4"/>
    </row>
    <row r="306" spans="1:16" x14ac:dyDescent="0.3">
      <c r="A306" s="36"/>
      <c r="B306" s="37" t="s">
        <v>42</v>
      </c>
      <c r="C306" s="32">
        <v>15</v>
      </c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4"/>
    </row>
    <row r="307" spans="1:16" s="35" customFormat="1" x14ac:dyDescent="0.3">
      <c r="A307" s="30">
        <v>460</v>
      </c>
      <c r="B307" s="91" t="s">
        <v>53</v>
      </c>
      <c r="C307" s="27">
        <v>200</v>
      </c>
      <c r="D307" s="49">
        <v>1.6</v>
      </c>
      <c r="E307" s="49">
        <v>1.3</v>
      </c>
      <c r="F307" s="49">
        <v>11.5</v>
      </c>
      <c r="G307" s="49">
        <v>64</v>
      </c>
      <c r="H307" s="49">
        <v>0.02</v>
      </c>
      <c r="I307" s="49">
        <v>0.3</v>
      </c>
      <c r="J307" s="49">
        <v>9.5</v>
      </c>
      <c r="K307" s="49">
        <v>0</v>
      </c>
      <c r="L307" s="49">
        <v>59.1</v>
      </c>
      <c r="M307" s="49">
        <v>45.9</v>
      </c>
      <c r="N307" s="49">
        <v>10.5</v>
      </c>
      <c r="O307" s="50">
        <v>0.87</v>
      </c>
    </row>
    <row r="308" spans="1:16" x14ac:dyDescent="0.3">
      <c r="A308" s="30"/>
      <c r="B308" s="37" t="s">
        <v>99</v>
      </c>
      <c r="C308" s="32">
        <v>50</v>
      </c>
      <c r="D308" s="49"/>
      <c r="E308" s="49"/>
      <c r="F308" s="49"/>
      <c r="G308" s="49"/>
      <c r="H308" s="49"/>
      <c r="I308" s="49"/>
      <c r="J308" s="49"/>
      <c r="K308" s="49"/>
      <c r="L308" s="49"/>
      <c r="M308" s="49"/>
      <c r="N308" s="49"/>
      <c r="O308" s="50"/>
    </row>
    <row r="309" spans="1:16" x14ac:dyDescent="0.3">
      <c r="A309" s="30"/>
      <c r="B309" s="37" t="s">
        <v>95</v>
      </c>
      <c r="C309" s="32">
        <v>10</v>
      </c>
      <c r="D309" s="49"/>
      <c r="E309" s="49"/>
      <c r="F309" s="49"/>
      <c r="G309" s="49"/>
      <c r="H309" s="49"/>
      <c r="I309" s="49"/>
      <c r="J309" s="49"/>
      <c r="K309" s="49"/>
      <c r="L309" s="49"/>
      <c r="M309" s="49"/>
      <c r="N309" s="49"/>
      <c r="O309" s="50"/>
    </row>
    <row r="310" spans="1:16" x14ac:dyDescent="0.3">
      <c r="A310" s="30"/>
      <c r="B310" s="76" t="s">
        <v>123</v>
      </c>
      <c r="C310" s="32">
        <v>1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4"/>
    </row>
    <row r="311" spans="1:16" x14ac:dyDescent="0.3">
      <c r="A311" s="30"/>
      <c r="B311" s="91" t="s">
        <v>59</v>
      </c>
      <c r="C311" s="27">
        <v>100</v>
      </c>
      <c r="D311" s="33">
        <v>1</v>
      </c>
      <c r="E311" s="33">
        <v>0</v>
      </c>
      <c r="F311" s="33">
        <v>8</v>
      </c>
      <c r="G311" s="33">
        <v>33</v>
      </c>
      <c r="H311" s="33"/>
      <c r="I311" s="33"/>
      <c r="J311" s="33"/>
      <c r="K311" s="33"/>
      <c r="L311" s="33"/>
      <c r="M311" s="33"/>
      <c r="N311" s="33"/>
      <c r="O311" s="34"/>
    </row>
    <row r="312" spans="1:16" x14ac:dyDescent="0.3">
      <c r="A312" s="30"/>
      <c r="B312" s="91" t="s">
        <v>312</v>
      </c>
      <c r="C312" s="27">
        <f>C297+C303+C307+C311</f>
        <v>535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4"/>
    </row>
    <row r="313" spans="1:16" s="29" customFormat="1" x14ac:dyDescent="0.3">
      <c r="A313" s="25"/>
      <c r="B313" s="90" t="s">
        <v>217</v>
      </c>
      <c r="C313" s="27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38"/>
      <c r="P313" s="19"/>
    </row>
    <row r="314" spans="1:16" s="35" customFormat="1" x14ac:dyDescent="0.3">
      <c r="A314" s="30"/>
      <c r="B314" s="91" t="s">
        <v>43</v>
      </c>
      <c r="C314" s="27">
        <v>60</v>
      </c>
      <c r="D314" s="33">
        <v>1.1000000000000001</v>
      </c>
      <c r="E314" s="33">
        <v>0.2</v>
      </c>
      <c r="F314" s="33">
        <v>3.8</v>
      </c>
      <c r="G314" s="33">
        <v>24</v>
      </c>
      <c r="H314" s="33">
        <v>0.06</v>
      </c>
      <c r="I314" s="33">
        <v>25</v>
      </c>
      <c r="J314" s="33">
        <v>0</v>
      </c>
      <c r="K314" s="33">
        <v>0.7</v>
      </c>
      <c r="L314" s="33">
        <v>14</v>
      </c>
      <c r="M314" s="33">
        <v>26</v>
      </c>
      <c r="N314" s="33">
        <v>20</v>
      </c>
      <c r="O314" s="34">
        <v>0.9</v>
      </c>
    </row>
    <row r="315" spans="1:16" x14ac:dyDescent="0.3">
      <c r="A315" s="36"/>
      <c r="B315" s="37" t="s">
        <v>218</v>
      </c>
      <c r="C315" s="32">
        <v>100</v>
      </c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4"/>
    </row>
    <row r="316" spans="1:16" x14ac:dyDescent="0.3">
      <c r="A316" s="36">
        <v>104</v>
      </c>
      <c r="B316" s="90" t="s">
        <v>29</v>
      </c>
      <c r="C316" s="27">
        <v>250</v>
      </c>
      <c r="D316" s="33">
        <v>1.57</v>
      </c>
      <c r="E316" s="33">
        <v>4.5</v>
      </c>
      <c r="F316" s="33">
        <v>5.7</v>
      </c>
      <c r="G316" s="33">
        <v>70</v>
      </c>
      <c r="H316" s="33">
        <v>0.05</v>
      </c>
      <c r="I316" s="33">
        <v>11.9</v>
      </c>
      <c r="J316" s="33">
        <v>0</v>
      </c>
      <c r="K316" s="33">
        <v>2.35</v>
      </c>
      <c r="L316" s="33">
        <v>37.049999999999997</v>
      </c>
      <c r="M316" s="33">
        <v>45.65</v>
      </c>
      <c r="N316" s="33">
        <v>20.3</v>
      </c>
      <c r="O316" s="34">
        <v>0.78</v>
      </c>
    </row>
    <row r="317" spans="1:16" x14ac:dyDescent="0.3">
      <c r="A317" s="36"/>
      <c r="B317" s="37" t="s">
        <v>103</v>
      </c>
      <c r="C317" s="32">
        <v>2.5</v>
      </c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4"/>
    </row>
    <row r="318" spans="1:16" x14ac:dyDescent="0.3">
      <c r="A318" s="36"/>
      <c r="B318" s="37" t="s">
        <v>106</v>
      </c>
      <c r="C318" s="32">
        <v>9.75</v>
      </c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4"/>
    </row>
    <row r="319" spans="1:16" x14ac:dyDescent="0.3">
      <c r="A319" s="36"/>
      <c r="B319" s="37" t="s">
        <v>105</v>
      </c>
      <c r="C319" s="32">
        <v>10.07</v>
      </c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4"/>
    </row>
    <row r="320" spans="1:16" s="35" customFormat="1" x14ac:dyDescent="0.3">
      <c r="A320" s="30"/>
      <c r="B320" s="76" t="s">
        <v>216</v>
      </c>
      <c r="C320" s="32">
        <v>2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4"/>
    </row>
    <row r="321" spans="1:15" x14ac:dyDescent="0.3">
      <c r="A321" s="36"/>
      <c r="B321" s="37" t="s">
        <v>107</v>
      </c>
      <c r="C321" s="32">
        <v>35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4"/>
    </row>
    <row r="322" spans="1:15" x14ac:dyDescent="0.3">
      <c r="A322" s="36"/>
      <c r="B322" s="37" t="s">
        <v>124</v>
      </c>
      <c r="C322" s="32">
        <v>30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4"/>
    </row>
    <row r="323" spans="1:15" x14ac:dyDescent="0.3">
      <c r="A323" s="36"/>
      <c r="B323" s="37" t="s">
        <v>110</v>
      </c>
      <c r="C323" s="32">
        <v>5</v>
      </c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4"/>
    </row>
    <row r="324" spans="1:15" x14ac:dyDescent="0.3">
      <c r="A324" s="36">
        <v>326</v>
      </c>
      <c r="B324" s="90" t="s">
        <v>219</v>
      </c>
      <c r="C324" s="27">
        <v>120</v>
      </c>
      <c r="D324" s="33">
        <v>13.6</v>
      </c>
      <c r="E324" s="33">
        <v>13.6</v>
      </c>
      <c r="F324" s="33">
        <v>2.06</v>
      </c>
      <c r="G324" s="33">
        <v>186</v>
      </c>
      <c r="H324" s="33">
        <v>0</v>
      </c>
      <c r="I324" s="33">
        <v>0.2</v>
      </c>
      <c r="J324" s="33">
        <v>30.4</v>
      </c>
      <c r="K324" s="33">
        <v>0.4</v>
      </c>
      <c r="L324" s="33">
        <v>31.13</v>
      </c>
      <c r="M324" s="33">
        <v>119.6</v>
      </c>
      <c r="N324" s="33">
        <v>16.899999999999999</v>
      </c>
      <c r="O324" s="34">
        <v>1.78</v>
      </c>
    </row>
    <row r="325" spans="1:15" x14ac:dyDescent="0.3">
      <c r="A325" s="36"/>
      <c r="B325" s="37" t="s">
        <v>220</v>
      </c>
      <c r="C325" s="32">
        <v>80.599999999999994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4"/>
    </row>
    <row r="326" spans="1:15" x14ac:dyDescent="0.3">
      <c r="A326" s="36"/>
      <c r="B326" s="37" t="s">
        <v>104</v>
      </c>
      <c r="C326" s="32">
        <v>25.33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4"/>
    </row>
    <row r="327" spans="1:15" x14ac:dyDescent="0.3">
      <c r="A327" s="36"/>
      <c r="B327" s="37" t="s">
        <v>96</v>
      </c>
      <c r="C327" s="32">
        <v>1.26</v>
      </c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4"/>
    </row>
    <row r="328" spans="1:15" s="35" customFormat="1" x14ac:dyDescent="0.3">
      <c r="A328" s="30"/>
      <c r="B328" s="76" t="s">
        <v>105</v>
      </c>
      <c r="C328" s="32">
        <v>2.2000000000000002</v>
      </c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4"/>
    </row>
    <row r="329" spans="1:15" x14ac:dyDescent="0.3">
      <c r="A329" s="36"/>
      <c r="B329" s="37" t="s">
        <v>216</v>
      </c>
      <c r="C329" s="32">
        <v>0.4</v>
      </c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4"/>
    </row>
    <row r="330" spans="1:15" x14ac:dyDescent="0.3">
      <c r="A330" s="36"/>
      <c r="B330" s="37" t="s">
        <v>106</v>
      </c>
      <c r="C330" s="32">
        <v>7.26</v>
      </c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4"/>
    </row>
    <row r="331" spans="1:15" x14ac:dyDescent="0.3">
      <c r="A331" s="36"/>
      <c r="B331" s="37" t="s">
        <v>118</v>
      </c>
      <c r="C331" s="32">
        <v>1.26</v>
      </c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4"/>
    </row>
    <row r="332" spans="1:15" x14ac:dyDescent="0.3">
      <c r="A332" s="36">
        <v>256</v>
      </c>
      <c r="B332" s="90" t="s">
        <v>20</v>
      </c>
      <c r="C332" s="27">
        <v>150</v>
      </c>
      <c r="D332" s="33">
        <v>7.54</v>
      </c>
      <c r="E332" s="33">
        <v>0.9</v>
      </c>
      <c r="F332" s="33">
        <v>38.72</v>
      </c>
      <c r="G332" s="33">
        <v>193.2</v>
      </c>
      <c r="H332" s="33">
        <v>0.08</v>
      </c>
      <c r="I332" s="33">
        <v>0.02</v>
      </c>
      <c r="J332" s="33">
        <v>0</v>
      </c>
      <c r="K332" s="33">
        <v>1.06</v>
      </c>
      <c r="L332" s="33">
        <v>7.6</v>
      </c>
      <c r="M332" s="33">
        <v>47.6</v>
      </c>
      <c r="N332" s="33">
        <v>10.8</v>
      </c>
      <c r="O332" s="34">
        <v>1.04</v>
      </c>
    </row>
    <row r="333" spans="1:15" x14ac:dyDescent="0.3">
      <c r="A333" s="36"/>
      <c r="B333" s="37" t="s">
        <v>216</v>
      </c>
      <c r="C333" s="32">
        <v>2.5499999999999998</v>
      </c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4"/>
    </row>
    <row r="334" spans="1:15" x14ac:dyDescent="0.3">
      <c r="A334" s="36"/>
      <c r="B334" s="37" t="s">
        <v>96</v>
      </c>
      <c r="C334" s="32">
        <v>6.75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4"/>
    </row>
    <row r="335" spans="1:15" s="35" customFormat="1" x14ac:dyDescent="0.3">
      <c r="A335" s="30"/>
      <c r="B335" s="76" t="s">
        <v>119</v>
      </c>
      <c r="C335" s="32">
        <v>51.05</v>
      </c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4"/>
    </row>
    <row r="336" spans="1:15" x14ac:dyDescent="0.3">
      <c r="A336" s="36">
        <v>489</v>
      </c>
      <c r="B336" s="90" t="s">
        <v>48</v>
      </c>
      <c r="C336" s="27">
        <v>200</v>
      </c>
      <c r="D336" s="33">
        <v>0.2</v>
      </c>
      <c r="E336" s="33">
        <v>0.1</v>
      </c>
      <c r="F336" s="33">
        <v>24.1</v>
      </c>
      <c r="G336" s="33">
        <v>98</v>
      </c>
      <c r="H336" s="33">
        <v>0</v>
      </c>
      <c r="I336" s="33">
        <v>2.1</v>
      </c>
      <c r="J336" s="33">
        <v>0</v>
      </c>
      <c r="K336" s="33">
        <v>0.1</v>
      </c>
      <c r="L336" s="33">
        <v>11</v>
      </c>
      <c r="M336" s="33">
        <v>8</v>
      </c>
      <c r="N336" s="33">
        <v>7</v>
      </c>
      <c r="O336" s="34">
        <v>0.7</v>
      </c>
    </row>
    <row r="337" spans="1:16" x14ac:dyDescent="0.3">
      <c r="A337" s="36"/>
      <c r="B337" s="37" t="s">
        <v>120</v>
      </c>
      <c r="C337" s="32">
        <v>23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4"/>
    </row>
    <row r="338" spans="1:16" x14ac:dyDescent="0.3">
      <c r="A338" s="36"/>
      <c r="B338" s="37" t="s">
        <v>95</v>
      </c>
      <c r="C338" s="32">
        <v>10</v>
      </c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4"/>
    </row>
    <row r="339" spans="1:16" x14ac:dyDescent="0.3">
      <c r="A339" s="36"/>
      <c r="B339" s="37" t="s">
        <v>138</v>
      </c>
      <c r="C339" s="32">
        <v>26.4</v>
      </c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4"/>
    </row>
    <row r="340" spans="1:16" x14ac:dyDescent="0.3">
      <c r="A340" s="36"/>
      <c r="B340" s="90" t="s">
        <v>42</v>
      </c>
      <c r="C340" s="27">
        <v>40</v>
      </c>
      <c r="D340" s="33">
        <v>3.8</v>
      </c>
      <c r="E340" s="33">
        <v>0.4</v>
      </c>
      <c r="F340" s="33">
        <v>24.6</v>
      </c>
      <c r="G340" s="33">
        <v>117.5</v>
      </c>
      <c r="H340" s="33">
        <v>0.06</v>
      </c>
      <c r="I340" s="33">
        <v>0</v>
      </c>
      <c r="J340" s="33">
        <v>0</v>
      </c>
      <c r="K340" s="33">
        <v>0.55000000000000004</v>
      </c>
      <c r="L340" s="33">
        <v>10</v>
      </c>
      <c r="M340" s="33">
        <v>32.5</v>
      </c>
      <c r="N340" s="33">
        <v>7</v>
      </c>
      <c r="O340" s="34">
        <v>0.55000000000000004</v>
      </c>
    </row>
    <row r="341" spans="1:16" x14ac:dyDescent="0.3">
      <c r="A341" s="36"/>
      <c r="B341" s="90" t="s">
        <v>26</v>
      </c>
      <c r="C341" s="27">
        <v>30</v>
      </c>
      <c r="D341" s="33">
        <v>2.64</v>
      </c>
      <c r="E341" s="33">
        <v>0.48</v>
      </c>
      <c r="F341" s="33">
        <v>13.36</v>
      </c>
      <c r="G341" s="33">
        <v>69.599999999999994</v>
      </c>
      <c r="H341" s="33">
        <v>7.0000000000000007E-2</v>
      </c>
      <c r="I341" s="33">
        <v>0</v>
      </c>
      <c r="J341" s="33">
        <v>0</v>
      </c>
      <c r="K341" s="33">
        <v>0.56000000000000005</v>
      </c>
      <c r="L341" s="33">
        <v>14</v>
      </c>
      <c r="M341" s="33">
        <v>63.2</v>
      </c>
      <c r="N341" s="33">
        <v>18.8</v>
      </c>
      <c r="O341" s="34">
        <v>1.56</v>
      </c>
    </row>
    <row r="342" spans="1:16" x14ac:dyDescent="0.3">
      <c r="A342" s="36"/>
      <c r="B342" s="90" t="s">
        <v>317</v>
      </c>
      <c r="C342" s="27">
        <f>C314+C316+C324+C332+C336+C340+C341</f>
        <v>850</v>
      </c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4"/>
    </row>
    <row r="343" spans="1:16" s="35" customFormat="1" x14ac:dyDescent="0.3">
      <c r="A343" s="30"/>
      <c r="B343" s="91" t="s">
        <v>221</v>
      </c>
      <c r="C343" s="32"/>
      <c r="D343" s="28">
        <v>22.46</v>
      </c>
      <c r="E343" s="28">
        <v>15.25</v>
      </c>
      <c r="F343" s="28">
        <v>87.79</v>
      </c>
      <c r="G343" s="28">
        <v>580.04999999999995</v>
      </c>
      <c r="H343" s="28">
        <v>0.74</v>
      </c>
      <c r="I343" s="28">
        <v>2.8</v>
      </c>
      <c r="J343" s="28">
        <v>52.77</v>
      </c>
      <c r="K343" s="28">
        <v>4.53</v>
      </c>
      <c r="L343" s="28">
        <v>119.14</v>
      </c>
      <c r="M343" s="28">
        <v>365.57</v>
      </c>
      <c r="N343" s="28">
        <v>84.46</v>
      </c>
      <c r="O343" s="38">
        <v>4.42</v>
      </c>
    </row>
    <row r="344" spans="1:16" x14ac:dyDescent="0.3">
      <c r="A344" s="36">
        <v>131</v>
      </c>
      <c r="B344" s="90" t="s">
        <v>77</v>
      </c>
      <c r="C344" s="27">
        <v>250</v>
      </c>
      <c r="D344" s="33">
        <v>0.87</v>
      </c>
      <c r="E344" s="33">
        <v>4.3499999999999996</v>
      </c>
      <c r="F344" s="33">
        <v>2.52</v>
      </c>
      <c r="G344" s="33">
        <v>52.75</v>
      </c>
      <c r="H344" s="33">
        <v>0.01</v>
      </c>
      <c r="I344" s="33">
        <v>1.8</v>
      </c>
      <c r="J344" s="33">
        <v>0</v>
      </c>
      <c r="K344" s="33">
        <v>2.4500000000000002</v>
      </c>
      <c r="L344" s="33">
        <v>35.200000000000003</v>
      </c>
      <c r="M344" s="33">
        <v>29.37</v>
      </c>
      <c r="N344" s="33">
        <v>13.2</v>
      </c>
      <c r="O344" s="34">
        <v>0.68</v>
      </c>
    </row>
    <row r="345" spans="1:16" x14ac:dyDescent="0.3">
      <c r="A345" s="36"/>
      <c r="B345" s="37" t="s">
        <v>110</v>
      </c>
      <c r="C345" s="32">
        <v>5</v>
      </c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4"/>
    </row>
    <row r="346" spans="1:16" x14ac:dyDescent="0.3">
      <c r="A346" s="36"/>
      <c r="B346" s="37" t="s">
        <v>140</v>
      </c>
      <c r="C346" s="32">
        <v>10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4"/>
    </row>
    <row r="347" spans="1:16" s="35" customFormat="1" x14ac:dyDescent="0.3">
      <c r="A347" s="30"/>
      <c r="B347" s="76" t="s">
        <v>105</v>
      </c>
      <c r="C347" s="32">
        <v>10.7</v>
      </c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4"/>
    </row>
    <row r="348" spans="1:16" s="35" customFormat="1" x14ac:dyDescent="0.3">
      <c r="A348" s="30"/>
      <c r="B348" s="76" t="s">
        <v>106</v>
      </c>
      <c r="C348" s="32">
        <v>9.75</v>
      </c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4"/>
    </row>
    <row r="349" spans="1:16" s="29" customFormat="1" x14ac:dyDescent="0.3">
      <c r="A349" s="25"/>
      <c r="B349" s="37" t="s">
        <v>216</v>
      </c>
      <c r="C349" s="32">
        <v>2</v>
      </c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38"/>
      <c r="P349" s="19"/>
    </row>
    <row r="350" spans="1:16" s="35" customFormat="1" x14ac:dyDescent="0.3">
      <c r="A350" s="30">
        <v>303</v>
      </c>
      <c r="B350" s="91" t="s">
        <v>50</v>
      </c>
      <c r="C350" s="27">
        <v>90</v>
      </c>
      <c r="D350" s="33">
        <v>11.36</v>
      </c>
      <c r="E350" s="33">
        <v>3.84</v>
      </c>
      <c r="F350" s="33">
        <v>2.4</v>
      </c>
      <c r="G350" s="33">
        <v>89.6</v>
      </c>
      <c r="H350" s="33">
        <v>0.56000000000000005</v>
      </c>
      <c r="I350" s="33">
        <v>0.4</v>
      </c>
      <c r="J350" s="33">
        <v>52.72</v>
      </c>
      <c r="K350" s="33">
        <v>0.64</v>
      </c>
      <c r="L350" s="33">
        <v>51.44</v>
      </c>
      <c r="M350" s="33">
        <v>167.6</v>
      </c>
      <c r="N350" s="33">
        <v>20.96</v>
      </c>
      <c r="O350" s="34">
        <v>0.64</v>
      </c>
    </row>
    <row r="351" spans="1:16" x14ac:dyDescent="0.3">
      <c r="A351" s="36"/>
      <c r="B351" s="37" t="s">
        <v>222</v>
      </c>
      <c r="C351" s="32">
        <v>58.4</v>
      </c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4"/>
    </row>
    <row r="352" spans="1:16" x14ac:dyDescent="0.3">
      <c r="A352" s="36"/>
      <c r="B352" s="37" t="s">
        <v>118</v>
      </c>
      <c r="C352" s="32">
        <v>1.92</v>
      </c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4"/>
    </row>
    <row r="353" spans="1:15" x14ac:dyDescent="0.3">
      <c r="A353" s="36"/>
      <c r="B353" s="37" t="s">
        <v>99</v>
      </c>
      <c r="C353" s="32">
        <v>24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4"/>
    </row>
    <row r="354" spans="1:15" s="35" customFormat="1" x14ac:dyDescent="0.3">
      <c r="A354" s="30"/>
      <c r="B354" s="76" t="s">
        <v>110</v>
      </c>
      <c r="C354" s="32">
        <v>1.6</v>
      </c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4"/>
    </row>
    <row r="355" spans="1:15" x14ac:dyDescent="0.3">
      <c r="A355" s="36"/>
      <c r="B355" s="37" t="s">
        <v>96</v>
      </c>
      <c r="C355" s="32">
        <v>1.9</v>
      </c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4"/>
    </row>
    <row r="356" spans="1:15" x14ac:dyDescent="0.3">
      <c r="A356" s="36"/>
      <c r="B356" s="37" t="s">
        <v>135</v>
      </c>
      <c r="C356" s="32">
        <v>14</v>
      </c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4"/>
    </row>
    <row r="357" spans="1:15" x14ac:dyDescent="0.3">
      <c r="A357" s="36">
        <v>385</v>
      </c>
      <c r="B357" s="90" t="s">
        <v>24</v>
      </c>
      <c r="C357" s="27">
        <v>150</v>
      </c>
      <c r="D357" s="33">
        <v>3.69</v>
      </c>
      <c r="E357" s="33">
        <v>6.08</v>
      </c>
      <c r="F357" s="33">
        <v>33.81</v>
      </c>
      <c r="G357" s="33">
        <v>204.6</v>
      </c>
      <c r="H357" s="33">
        <v>0.03</v>
      </c>
      <c r="I357" s="33">
        <v>0</v>
      </c>
      <c r="J357" s="33">
        <v>0.05</v>
      </c>
      <c r="K357" s="33">
        <v>0.28999999999999998</v>
      </c>
      <c r="L357" s="33">
        <v>5.0999999999999996</v>
      </c>
      <c r="M357" s="33">
        <v>70.8</v>
      </c>
      <c r="N357" s="33">
        <v>22.8</v>
      </c>
      <c r="O357" s="34">
        <v>0.53</v>
      </c>
    </row>
    <row r="358" spans="1:15" x14ac:dyDescent="0.3">
      <c r="A358" s="36"/>
      <c r="B358" s="37" t="s">
        <v>112</v>
      </c>
      <c r="C358" s="32">
        <v>50.91</v>
      </c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4"/>
    </row>
    <row r="359" spans="1:15" x14ac:dyDescent="0.3">
      <c r="A359" s="36"/>
      <c r="B359" s="37" t="s">
        <v>96</v>
      </c>
      <c r="C359" s="32">
        <v>6.4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4"/>
    </row>
    <row r="360" spans="1:15" x14ac:dyDescent="0.3">
      <c r="A360" s="36"/>
      <c r="B360" s="37" t="s">
        <v>216</v>
      </c>
      <c r="C360" s="32">
        <v>0.35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4"/>
    </row>
    <row r="361" spans="1:15" x14ac:dyDescent="0.3">
      <c r="A361" s="36">
        <v>486</v>
      </c>
      <c r="B361" s="90" t="s">
        <v>223</v>
      </c>
      <c r="C361" s="27">
        <v>200</v>
      </c>
      <c r="D361" s="33">
        <v>0.1</v>
      </c>
      <c r="E361" s="33">
        <v>0.1</v>
      </c>
      <c r="F361" s="33">
        <v>11.1</v>
      </c>
      <c r="G361" s="33">
        <v>46</v>
      </c>
      <c r="H361" s="33">
        <v>0.01</v>
      </c>
      <c r="I361" s="33">
        <v>0.6</v>
      </c>
      <c r="J361" s="33">
        <v>0</v>
      </c>
      <c r="K361" s="33">
        <v>0.04</v>
      </c>
      <c r="L361" s="33">
        <v>3.4</v>
      </c>
      <c r="M361" s="33">
        <v>2.1</v>
      </c>
      <c r="N361" s="33">
        <v>1.7</v>
      </c>
      <c r="O361" s="34">
        <v>0.46</v>
      </c>
    </row>
    <row r="362" spans="1:15" x14ac:dyDescent="0.3">
      <c r="A362" s="36"/>
      <c r="B362" s="37" t="s">
        <v>120</v>
      </c>
      <c r="C362" s="32">
        <v>20</v>
      </c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4"/>
    </row>
    <row r="363" spans="1:15" x14ac:dyDescent="0.3">
      <c r="A363" s="36"/>
      <c r="B363" s="37" t="s">
        <v>95</v>
      </c>
      <c r="C363" s="32">
        <v>10</v>
      </c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4"/>
    </row>
    <row r="364" spans="1:15" x14ac:dyDescent="0.3">
      <c r="A364" s="36"/>
      <c r="B364" s="37" t="s">
        <v>111</v>
      </c>
      <c r="C364" s="32">
        <v>10</v>
      </c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4"/>
    </row>
    <row r="365" spans="1:15" s="35" customFormat="1" x14ac:dyDescent="0.3">
      <c r="A365" s="30"/>
      <c r="B365" s="91" t="s">
        <v>42</v>
      </c>
      <c r="C365" s="27">
        <v>40</v>
      </c>
      <c r="D365" s="49">
        <v>3.8</v>
      </c>
      <c r="E365" s="49">
        <v>0.4</v>
      </c>
      <c r="F365" s="49">
        <v>24.6</v>
      </c>
      <c r="G365" s="49">
        <v>117.5</v>
      </c>
      <c r="H365" s="49">
        <v>0.06</v>
      </c>
      <c r="I365" s="49">
        <v>0</v>
      </c>
      <c r="J365" s="49">
        <v>0</v>
      </c>
      <c r="K365" s="49">
        <v>0.55000000000000004</v>
      </c>
      <c r="L365" s="49">
        <v>10</v>
      </c>
      <c r="M365" s="49">
        <v>32.5</v>
      </c>
      <c r="N365" s="49">
        <v>7</v>
      </c>
      <c r="O365" s="50">
        <v>0.55000000000000004</v>
      </c>
    </row>
    <row r="366" spans="1:15" x14ac:dyDescent="0.3">
      <c r="A366" s="30"/>
      <c r="B366" s="90" t="s">
        <v>26</v>
      </c>
      <c r="C366" s="27">
        <v>30</v>
      </c>
      <c r="D366" s="49">
        <v>2.64</v>
      </c>
      <c r="E366" s="49">
        <v>0.48</v>
      </c>
      <c r="F366" s="49">
        <v>13.36</v>
      </c>
      <c r="G366" s="49">
        <v>69.900000000000006</v>
      </c>
      <c r="H366" s="49">
        <v>7.0000000000000007E-2</v>
      </c>
      <c r="I366" s="49">
        <v>0</v>
      </c>
      <c r="J366" s="49">
        <v>0</v>
      </c>
      <c r="K366" s="49">
        <v>0.56000000000000005</v>
      </c>
      <c r="L366" s="49">
        <v>14</v>
      </c>
      <c r="M366" s="49">
        <v>63.2</v>
      </c>
      <c r="N366" s="49">
        <v>18.8</v>
      </c>
      <c r="O366" s="50">
        <v>1.56</v>
      </c>
    </row>
    <row r="367" spans="1:15" x14ac:dyDescent="0.3">
      <c r="A367" s="30"/>
      <c r="B367" s="90" t="s">
        <v>316</v>
      </c>
      <c r="C367" s="27">
        <f>C344+C350+C357+C361+C365+C366</f>
        <v>760</v>
      </c>
      <c r="D367" s="49"/>
      <c r="E367" s="49"/>
      <c r="F367" s="49"/>
      <c r="G367" s="49"/>
      <c r="H367" s="49"/>
      <c r="I367" s="49"/>
      <c r="J367" s="49"/>
      <c r="K367" s="49"/>
      <c r="L367" s="49"/>
      <c r="M367" s="49"/>
      <c r="N367" s="49"/>
      <c r="O367" s="50"/>
    </row>
    <row r="368" spans="1:15" x14ac:dyDescent="0.3">
      <c r="A368" s="63"/>
      <c r="B368" s="96" t="s">
        <v>241</v>
      </c>
      <c r="C368" s="65"/>
      <c r="D368" s="66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4"/>
    </row>
    <row r="369" spans="1:16" x14ac:dyDescent="0.3">
      <c r="A369" s="63">
        <v>543</v>
      </c>
      <c r="B369" s="96" t="s">
        <v>224</v>
      </c>
      <c r="C369" s="97">
        <v>100</v>
      </c>
      <c r="D369" s="67">
        <v>4.3</v>
      </c>
      <c r="E369" s="49">
        <v>8</v>
      </c>
      <c r="F369" s="49">
        <v>28.8</v>
      </c>
      <c r="G369" s="49">
        <v>205</v>
      </c>
      <c r="H369" s="49">
        <v>0.05</v>
      </c>
      <c r="I369" s="49">
        <v>0</v>
      </c>
      <c r="J369" s="49">
        <v>39.5</v>
      </c>
      <c r="K369" s="49">
        <v>0.7</v>
      </c>
      <c r="L369" s="49">
        <v>9.6999999999999993</v>
      </c>
      <c r="M369" s="49">
        <v>31.9</v>
      </c>
      <c r="N369" s="49">
        <v>6</v>
      </c>
      <c r="O369" s="50">
        <v>0.45</v>
      </c>
    </row>
    <row r="370" spans="1:16" x14ac:dyDescent="0.3">
      <c r="A370" s="63"/>
      <c r="B370" s="64" t="s">
        <v>118</v>
      </c>
      <c r="C370" s="65">
        <v>39</v>
      </c>
      <c r="D370" s="66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68"/>
    </row>
    <row r="371" spans="1:16" x14ac:dyDescent="0.3">
      <c r="A371" s="63"/>
      <c r="B371" s="64" t="s">
        <v>96</v>
      </c>
      <c r="C371" s="65">
        <v>10.4</v>
      </c>
      <c r="D371" s="67"/>
      <c r="E371" s="49"/>
      <c r="F371" s="49"/>
      <c r="G371" s="49"/>
      <c r="H371" s="49"/>
      <c r="I371" s="49"/>
      <c r="J371" s="49"/>
      <c r="K371" s="49"/>
      <c r="L371" s="49"/>
      <c r="M371" s="49"/>
      <c r="N371" s="49"/>
      <c r="O371" s="50"/>
    </row>
    <row r="372" spans="1:16" x14ac:dyDescent="0.3">
      <c r="A372" s="63"/>
      <c r="B372" s="64" t="s">
        <v>95</v>
      </c>
      <c r="C372" s="65">
        <v>7</v>
      </c>
      <c r="D372" s="67"/>
      <c r="E372" s="49"/>
      <c r="F372" s="49"/>
      <c r="G372" s="49"/>
      <c r="H372" s="49"/>
      <c r="I372" s="49"/>
      <c r="J372" s="49"/>
      <c r="K372" s="49"/>
      <c r="L372" s="49"/>
      <c r="M372" s="49"/>
      <c r="N372" s="49"/>
      <c r="O372" s="50"/>
    </row>
    <row r="373" spans="1:16" x14ac:dyDescent="0.3">
      <c r="A373" s="30"/>
      <c r="B373" s="76" t="s">
        <v>225</v>
      </c>
      <c r="C373" s="32">
        <v>0.9</v>
      </c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4"/>
    </row>
    <row r="374" spans="1:16" x14ac:dyDescent="0.3">
      <c r="A374" s="36"/>
      <c r="B374" s="37" t="s">
        <v>216</v>
      </c>
      <c r="C374" s="32">
        <v>0.4</v>
      </c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4"/>
    </row>
    <row r="375" spans="1:16" x14ac:dyDescent="0.3">
      <c r="A375" s="36"/>
      <c r="B375" s="90" t="s">
        <v>226</v>
      </c>
      <c r="C375" s="27">
        <v>200</v>
      </c>
      <c r="D375" s="33">
        <v>0.6</v>
      </c>
      <c r="E375" s="33">
        <v>0.2</v>
      </c>
      <c r="F375" s="33">
        <v>0.2</v>
      </c>
      <c r="G375" s="33">
        <v>136</v>
      </c>
      <c r="H375" s="33">
        <v>0.02</v>
      </c>
      <c r="I375" s="33">
        <v>8</v>
      </c>
      <c r="J375" s="33">
        <v>0</v>
      </c>
      <c r="K375" s="33">
        <v>0</v>
      </c>
      <c r="L375" s="33">
        <v>20</v>
      </c>
      <c r="M375" s="33">
        <v>0</v>
      </c>
      <c r="N375" s="33">
        <v>0</v>
      </c>
      <c r="O375" s="34">
        <v>0.6</v>
      </c>
    </row>
    <row r="376" spans="1:16" x14ac:dyDescent="0.3">
      <c r="A376" s="36"/>
      <c r="B376" s="90" t="s">
        <v>315</v>
      </c>
      <c r="C376" s="27">
        <v>300</v>
      </c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4"/>
    </row>
    <row r="377" spans="1:16" x14ac:dyDescent="0.3">
      <c r="A377" s="36"/>
      <c r="B377" s="37"/>
      <c r="C377" s="32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4"/>
    </row>
    <row r="378" spans="1:16" x14ac:dyDescent="0.3">
      <c r="A378" s="36"/>
      <c r="B378" s="37"/>
      <c r="C378" s="32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4"/>
    </row>
    <row r="379" spans="1:16" x14ac:dyDescent="0.3">
      <c r="A379" s="36"/>
      <c r="B379" s="37"/>
      <c r="C379" s="32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4"/>
    </row>
    <row r="380" spans="1:16" x14ac:dyDescent="0.3">
      <c r="A380" s="36"/>
      <c r="B380" s="37"/>
      <c r="C380" s="32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4"/>
    </row>
    <row r="381" spans="1:16" x14ac:dyDescent="0.3">
      <c r="A381" s="36"/>
      <c r="B381" s="37"/>
      <c r="C381" s="32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4"/>
    </row>
    <row r="382" spans="1:16" s="35" customFormat="1" x14ac:dyDescent="0.3">
      <c r="A382" s="30"/>
      <c r="B382" s="31"/>
      <c r="C382" s="32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4"/>
    </row>
    <row r="383" spans="1:16" x14ac:dyDescent="0.3">
      <c r="A383" s="36"/>
      <c r="B383" s="37"/>
      <c r="C383" s="32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4"/>
    </row>
    <row r="384" spans="1:16" x14ac:dyDescent="0.3">
      <c r="A384" s="36"/>
      <c r="B384" s="37"/>
      <c r="C384" s="32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4"/>
    </row>
    <row r="385" spans="1:16" x14ac:dyDescent="0.3">
      <c r="A385" s="36"/>
      <c r="B385" s="37"/>
      <c r="C385" s="32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4"/>
    </row>
    <row r="386" spans="1:16" s="35" customFormat="1" x14ac:dyDescent="0.3">
      <c r="A386" s="30"/>
      <c r="B386" s="31"/>
      <c r="C386" s="32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4"/>
    </row>
    <row r="387" spans="1:16" s="35" customFormat="1" x14ac:dyDescent="0.3">
      <c r="A387" s="30"/>
      <c r="B387" s="31"/>
      <c r="C387" s="32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4"/>
    </row>
    <row r="388" spans="1:16" s="29" customFormat="1" x14ac:dyDescent="0.3">
      <c r="A388" s="25"/>
      <c r="B388" s="47"/>
      <c r="C388" s="27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38"/>
      <c r="P388" s="19"/>
    </row>
    <row r="389" spans="1:16" s="35" customFormat="1" x14ac:dyDescent="0.3">
      <c r="A389" s="30"/>
      <c r="B389" s="31"/>
      <c r="C389" s="32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4"/>
    </row>
    <row r="390" spans="1:16" s="35" customFormat="1" x14ac:dyDescent="0.3">
      <c r="A390" s="30"/>
      <c r="B390" s="31"/>
      <c r="C390" s="32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4"/>
      <c r="P390" s="19"/>
    </row>
    <row r="391" spans="1:16" ht="15" thickBot="1" x14ac:dyDescent="0.35">
      <c r="A391" s="69"/>
      <c r="B391" s="70"/>
      <c r="C391" s="56"/>
      <c r="D391" s="57"/>
      <c r="E391" s="57"/>
      <c r="F391" s="57"/>
      <c r="G391" s="57"/>
      <c r="H391" s="57"/>
      <c r="I391" s="57"/>
      <c r="J391" s="57"/>
      <c r="K391" s="57"/>
      <c r="L391" s="57"/>
      <c r="M391" s="57"/>
      <c r="N391" s="57"/>
      <c r="O391" s="58"/>
    </row>
    <row r="392" spans="1:16" s="44" customFormat="1" ht="16.2" thickBot="1" x14ac:dyDescent="0.35">
      <c r="A392" s="39"/>
      <c r="B392" s="40" t="s">
        <v>22</v>
      </c>
      <c r="C392" s="41"/>
      <c r="D392" s="42">
        <v>71.67</v>
      </c>
      <c r="E392" s="42">
        <v>60.51</v>
      </c>
      <c r="F392" s="42">
        <v>280.14999999999998</v>
      </c>
      <c r="G392" s="42">
        <v>2094.0300000000002</v>
      </c>
      <c r="H392" s="42">
        <v>1.25</v>
      </c>
      <c r="I392" s="42">
        <v>51.72</v>
      </c>
      <c r="J392" s="42">
        <v>233.47</v>
      </c>
      <c r="K392" s="42">
        <v>11.51</v>
      </c>
      <c r="L392" s="42">
        <v>669.02</v>
      </c>
      <c r="M392" s="42">
        <v>1044.74</v>
      </c>
      <c r="N392" s="42">
        <v>238.6</v>
      </c>
      <c r="O392" s="42">
        <v>14.97</v>
      </c>
      <c r="P392" s="43"/>
    </row>
    <row r="393" spans="1:16" s="14" customFormat="1" x14ac:dyDescent="0.3">
      <c r="A393" s="45"/>
      <c r="B393" s="46"/>
      <c r="C393" s="17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</row>
    <row r="394" spans="1:16" s="14" customFormat="1" ht="18" x14ac:dyDescent="0.3">
      <c r="A394" s="15"/>
      <c r="B394" s="71" t="s">
        <v>51</v>
      </c>
      <c r="C394" s="17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</row>
    <row r="395" spans="1:16" x14ac:dyDescent="0.3">
      <c r="A395" s="270"/>
      <c r="B395" s="271" t="s">
        <v>310</v>
      </c>
      <c r="C395" s="17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</row>
    <row r="396" spans="1:16" ht="15" thickBot="1" x14ac:dyDescent="0.35">
      <c r="A396" s="270"/>
      <c r="B396" s="271"/>
      <c r="C396" s="17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</row>
    <row r="397" spans="1:16" s="21" customFormat="1" thickBot="1" x14ac:dyDescent="0.35">
      <c r="A397" s="272" t="s">
        <v>5</v>
      </c>
      <c r="B397" s="273" t="s">
        <v>83</v>
      </c>
      <c r="C397" s="274" t="s">
        <v>84</v>
      </c>
      <c r="D397" s="267" t="s">
        <v>3</v>
      </c>
      <c r="E397" s="267"/>
      <c r="F397" s="267"/>
      <c r="G397" s="267" t="s">
        <v>85</v>
      </c>
      <c r="H397" s="267" t="s">
        <v>1</v>
      </c>
      <c r="I397" s="267"/>
      <c r="J397" s="267"/>
      <c r="K397" s="267"/>
      <c r="L397" s="268" t="s">
        <v>2</v>
      </c>
      <c r="M397" s="268"/>
      <c r="N397" s="268"/>
      <c r="O397" s="268"/>
      <c r="P397" s="20"/>
    </row>
    <row r="398" spans="1:16" s="24" customFormat="1" ht="13.8" x14ac:dyDescent="0.3">
      <c r="A398" s="272"/>
      <c r="B398" s="273"/>
      <c r="C398" s="274"/>
      <c r="D398" s="22" t="s">
        <v>86</v>
      </c>
      <c r="E398" s="22" t="s">
        <v>87</v>
      </c>
      <c r="F398" s="22" t="s">
        <v>88</v>
      </c>
      <c r="G398" s="267"/>
      <c r="H398" s="22" t="s">
        <v>89</v>
      </c>
      <c r="I398" s="22" t="s">
        <v>90</v>
      </c>
      <c r="J398" s="22" t="s">
        <v>91</v>
      </c>
      <c r="K398" s="22" t="s">
        <v>92</v>
      </c>
      <c r="L398" s="22" t="s">
        <v>93</v>
      </c>
      <c r="M398" s="22" t="s">
        <v>94</v>
      </c>
      <c r="N398" s="22" t="s">
        <v>0</v>
      </c>
      <c r="O398" s="23" t="s">
        <v>4</v>
      </c>
      <c r="P398" s="14"/>
    </row>
    <row r="399" spans="1:16" s="29" customFormat="1" x14ac:dyDescent="0.3">
      <c r="A399" s="25"/>
      <c r="B399" s="47" t="s">
        <v>227</v>
      </c>
      <c r="C399" s="27" t="s">
        <v>177</v>
      </c>
      <c r="D399" s="28">
        <v>28.8</v>
      </c>
      <c r="E399" s="28">
        <v>28.9</v>
      </c>
      <c r="F399" s="28">
        <f>F400+F409+F413+F416</f>
        <v>60.8</v>
      </c>
      <c r="G399" s="28">
        <f>G400+G409+G413+G416</f>
        <v>691.99</v>
      </c>
      <c r="H399" s="28">
        <v>0.14000000000000001</v>
      </c>
      <c r="I399" s="28">
        <v>1.9</v>
      </c>
      <c r="J399" s="28">
        <v>60.22</v>
      </c>
      <c r="K399" s="28">
        <v>1.1100000000000001</v>
      </c>
      <c r="L399" s="28">
        <v>430.6</v>
      </c>
      <c r="M399" s="28">
        <v>454.5</v>
      </c>
      <c r="N399" s="28">
        <v>54.8</v>
      </c>
      <c r="O399" s="38">
        <v>1.36</v>
      </c>
      <c r="P399" s="19"/>
    </row>
    <row r="400" spans="1:16" s="35" customFormat="1" x14ac:dyDescent="0.3">
      <c r="A400" s="30">
        <v>279</v>
      </c>
      <c r="B400" s="91" t="s">
        <v>34</v>
      </c>
      <c r="C400" s="27">
        <v>150</v>
      </c>
      <c r="D400" s="33">
        <v>24</v>
      </c>
      <c r="E400" s="33">
        <v>25.2</v>
      </c>
      <c r="F400" s="33">
        <v>23.9</v>
      </c>
      <c r="G400" s="33">
        <v>424.99</v>
      </c>
      <c r="H400" s="33">
        <v>0.08</v>
      </c>
      <c r="I400" s="33">
        <v>0.6</v>
      </c>
      <c r="J400" s="33">
        <v>0.2</v>
      </c>
      <c r="K400" s="33">
        <v>0.71</v>
      </c>
      <c r="L400" s="33">
        <v>297</v>
      </c>
      <c r="M400" s="33">
        <v>347</v>
      </c>
      <c r="N400" s="33">
        <v>38</v>
      </c>
      <c r="O400" s="34">
        <v>1.01</v>
      </c>
    </row>
    <row r="401" spans="1:15" x14ac:dyDescent="0.3">
      <c r="A401" s="36"/>
      <c r="B401" s="37" t="s">
        <v>131</v>
      </c>
      <c r="C401" s="32">
        <v>10</v>
      </c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4"/>
    </row>
    <row r="402" spans="1:15" s="35" customFormat="1" x14ac:dyDescent="0.3">
      <c r="A402" s="30"/>
      <c r="B402" s="76" t="s">
        <v>132</v>
      </c>
      <c r="C402" s="32">
        <v>5</v>
      </c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4"/>
    </row>
    <row r="403" spans="1:15" x14ac:dyDescent="0.3">
      <c r="A403" s="36"/>
      <c r="B403" s="37" t="s">
        <v>95</v>
      </c>
      <c r="C403" s="32">
        <v>10</v>
      </c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4"/>
    </row>
    <row r="404" spans="1:15" x14ac:dyDescent="0.3">
      <c r="A404" s="36"/>
      <c r="B404" s="37" t="s">
        <v>110</v>
      </c>
      <c r="C404" s="32">
        <v>2.66</v>
      </c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4"/>
    </row>
    <row r="405" spans="1:15" x14ac:dyDescent="0.3">
      <c r="A405" s="36"/>
      <c r="B405" s="37" t="s">
        <v>133</v>
      </c>
      <c r="C405" s="32">
        <v>140</v>
      </c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4"/>
    </row>
    <row r="406" spans="1:15" s="35" customFormat="1" x14ac:dyDescent="0.3">
      <c r="A406" s="30"/>
      <c r="B406" s="76" t="s">
        <v>104</v>
      </c>
      <c r="C406" s="32">
        <v>5</v>
      </c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4"/>
    </row>
    <row r="407" spans="1:15" x14ac:dyDescent="0.3">
      <c r="A407" s="36"/>
      <c r="B407" s="37" t="s">
        <v>134</v>
      </c>
      <c r="C407" s="32">
        <v>1.4999999999999999E-2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4"/>
    </row>
    <row r="408" spans="1:15" x14ac:dyDescent="0.3">
      <c r="A408" s="36"/>
      <c r="B408" s="37" t="s">
        <v>135</v>
      </c>
      <c r="C408" s="32">
        <v>4.5999999999999996</v>
      </c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4"/>
    </row>
    <row r="409" spans="1:15" x14ac:dyDescent="0.3">
      <c r="A409" s="36">
        <v>465</v>
      </c>
      <c r="B409" s="90" t="s">
        <v>10</v>
      </c>
      <c r="C409" s="27">
        <v>200</v>
      </c>
      <c r="D409" s="33">
        <v>3.2</v>
      </c>
      <c r="E409" s="33">
        <v>2.7</v>
      </c>
      <c r="F409" s="33">
        <v>15.9</v>
      </c>
      <c r="G409" s="33">
        <v>79</v>
      </c>
      <c r="H409" s="33">
        <v>0.04</v>
      </c>
      <c r="I409" s="33">
        <v>1.3</v>
      </c>
      <c r="J409" s="33">
        <v>0.02</v>
      </c>
      <c r="K409" s="33">
        <v>0</v>
      </c>
      <c r="L409" s="33">
        <v>126</v>
      </c>
      <c r="M409" s="33">
        <v>90</v>
      </c>
      <c r="N409" s="33">
        <v>14</v>
      </c>
      <c r="O409" s="34">
        <v>0.1</v>
      </c>
    </row>
    <row r="410" spans="1:15" s="35" customFormat="1" x14ac:dyDescent="0.3">
      <c r="A410" s="30"/>
      <c r="B410" s="76" t="s">
        <v>95</v>
      </c>
      <c r="C410" s="32">
        <v>10</v>
      </c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4"/>
    </row>
    <row r="411" spans="1:15" x14ac:dyDescent="0.3">
      <c r="A411" s="36"/>
      <c r="B411" s="37" t="s">
        <v>11</v>
      </c>
      <c r="C411" s="32">
        <v>2.4</v>
      </c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4"/>
    </row>
    <row r="412" spans="1:15" x14ac:dyDescent="0.3">
      <c r="A412" s="36"/>
      <c r="B412" s="37" t="s">
        <v>99</v>
      </c>
      <c r="C412" s="32">
        <v>100</v>
      </c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4"/>
    </row>
    <row r="413" spans="1:15" x14ac:dyDescent="0.3">
      <c r="A413" s="36">
        <v>69</v>
      </c>
      <c r="B413" s="90" t="s">
        <v>193</v>
      </c>
      <c r="C413" s="27">
        <v>50</v>
      </c>
      <c r="D413" s="33">
        <v>1.6</v>
      </c>
      <c r="E413" s="33">
        <v>11</v>
      </c>
      <c r="F413" s="33">
        <v>10</v>
      </c>
      <c r="G413" s="33">
        <v>146</v>
      </c>
      <c r="H413" s="33">
        <v>0.02</v>
      </c>
      <c r="I413" s="33">
        <v>0</v>
      </c>
      <c r="J413" s="33">
        <v>60</v>
      </c>
      <c r="K413" s="33">
        <v>0.4</v>
      </c>
      <c r="L413" s="33">
        <v>7.6</v>
      </c>
      <c r="M413" s="33">
        <v>17.5</v>
      </c>
      <c r="N413" s="33">
        <v>2.8</v>
      </c>
      <c r="O413" s="34">
        <v>0.25</v>
      </c>
    </row>
    <row r="414" spans="1:15" s="35" customFormat="1" x14ac:dyDescent="0.3">
      <c r="A414" s="30"/>
      <c r="B414" s="76" t="s">
        <v>42</v>
      </c>
      <c r="C414" s="32">
        <v>20</v>
      </c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4"/>
    </row>
    <row r="415" spans="1:15" s="35" customFormat="1" x14ac:dyDescent="0.3">
      <c r="A415" s="30"/>
      <c r="B415" s="76" t="s">
        <v>96</v>
      </c>
      <c r="C415" s="32">
        <v>15</v>
      </c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4"/>
    </row>
    <row r="416" spans="1:15" x14ac:dyDescent="0.3">
      <c r="A416" s="36"/>
      <c r="B416" s="90" t="s">
        <v>145</v>
      </c>
      <c r="C416" s="27">
        <v>100</v>
      </c>
      <c r="D416" s="33">
        <v>0</v>
      </c>
      <c r="E416" s="33">
        <v>0</v>
      </c>
      <c r="F416" s="33">
        <v>11</v>
      </c>
      <c r="G416" s="33">
        <v>42</v>
      </c>
      <c r="H416" s="33"/>
      <c r="I416" s="33"/>
      <c r="J416" s="33"/>
      <c r="K416" s="33"/>
      <c r="L416" s="33"/>
      <c r="M416" s="33"/>
      <c r="N416" s="33"/>
      <c r="O416" s="34"/>
    </row>
    <row r="417" spans="1:16" x14ac:dyDescent="0.3">
      <c r="A417" s="36"/>
      <c r="B417" s="90" t="s">
        <v>312</v>
      </c>
      <c r="C417" s="27">
        <f>C400+C409+C413+C416</f>
        <v>500</v>
      </c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4"/>
    </row>
    <row r="418" spans="1:16" s="29" customFormat="1" x14ac:dyDescent="0.3">
      <c r="A418" s="25"/>
      <c r="B418" s="90" t="s">
        <v>205</v>
      </c>
      <c r="C418" s="27"/>
      <c r="D418" s="28">
        <v>47.48</v>
      </c>
      <c r="E418" s="28">
        <v>41.42</v>
      </c>
      <c r="F418" s="28">
        <v>69.75</v>
      </c>
      <c r="G418" s="28">
        <v>880.41</v>
      </c>
      <c r="H418" s="28">
        <v>0.4</v>
      </c>
      <c r="I418" s="28">
        <v>28.52</v>
      </c>
      <c r="J418" s="28">
        <v>234.42</v>
      </c>
      <c r="K418" s="28">
        <v>5.0199999999999996</v>
      </c>
      <c r="L418" s="28">
        <v>184.1</v>
      </c>
      <c r="M418" s="28">
        <v>509.97</v>
      </c>
      <c r="N418" s="28">
        <v>174.19</v>
      </c>
      <c r="O418" s="38">
        <v>8.93</v>
      </c>
      <c r="P418" s="19"/>
    </row>
    <row r="419" spans="1:16" s="35" customFormat="1" ht="28.8" x14ac:dyDescent="0.3">
      <c r="A419" s="30">
        <v>18</v>
      </c>
      <c r="B419" s="31" t="s">
        <v>76</v>
      </c>
      <c r="C419" s="27">
        <v>60</v>
      </c>
      <c r="D419" s="33">
        <v>6</v>
      </c>
      <c r="E419" s="33">
        <v>3.72</v>
      </c>
      <c r="F419" s="33">
        <v>2.1</v>
      </c>
      <c r="G419" s="33">
        <v>43.8</v>
      </c>
      <c r="H419" s="33">
        <v>0.03</v>
      </c>
      <c r="I419" s="33">
        <v>8.0399999999999991</v>
      </c>
      <c r="J419" s="33">
        <v>0</v>
      </c>
      <c r="K419" s="33">
        <v>2.34</v>
      </c>
      <c r="L419" s="33">
        <v>10.5</v>
      </c>
      <c r="M419" s="33">
        <v>18.36</v>
      </c>
      <c r="N419" s="33">
        <v>9.7799999999999994</v>
      </c>
      <c r="O419" s="34">
        <v>0.43</v>
      </c>
    </row>
    <row r="420" spans="1:16" x14ac:dyDescent="0.3">
      <c r="A420" s="36"/>
      <c r="B420" s="37" t="s">
        <v>218</v>
      </c>
      <c r="C420" s="32">
        <v>29.04</v>
      </c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4"/>
    </row>
    <row r="421" spans="1:16" x14ac:dyDescent="0.3">
      <c r="A421" s="36"/>
      <c r="B421" s="37" t="s">
        <v>228</v>
      </c>
      <c r="C421" s="32">
        <v>20.64</v>
      </c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4"/>
    </row>
    <row r="422" spans="1:16" x14ac:dyDescent="0.3">
      <c r="A422" s="36"/>
      <c r="B422" s="37" t="s">
        <v>110</v>
      </c>
      <c r="C422" s="32">
        <v>3.6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4"/>
    </row>
    <row r="423" spans="1:16" x14ac:dyDescent="0.3">
      <c r="A423" s="36">
        <v>111</v>
      </c>
      <c r="B423" s="90" t="s">
        <v>229</v>
      </c>
      <c r="C423" s="27">
        <v>250</v>
      </c>
      <c r="D423" s="33">
        <v>13.32</v>
      </c>
      <c r="E423" s="33">
        <v>12.82</v>
      </c>
      <c r="F423" s="33">
        <v>3.47</v>
      </c>
      <c r="G423" s="33">
        <v>182.7</v>
      </c>
      <c r="H423" s="33">
        <v>0.05</v>
      </c>
      <c r="I423" s="33">
        <v>2.85</v>
      </c>
      <c r="J423" s="33">
        <v>78.62</v>
      </c>
      <c r="K423" s="33">
        <v>0.41</v>
      </c>
      <c r="L423" s="33">
        <v>42.75</v>
      </c>
      <c r="M423" s="33">
        <v>99.62</v>
      </c>
      <c r="N423" s="33">
        <v>25.3</v>
      </c>
      <c r="O423" s="34">
        <v>1.67</v>
      </c>
    </row>
    <row r="424" spans="1:16" x14ac:dyDescent="0.3">
      <c r="A424" s="36"/>
      <c r="B424" s="37" t="s">
        <v>230</v>
      </c>
      <c r="C424" s="32">
        <v>29.62</v>
      </c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4"/>
    </row>
    <row r="425" spans="1:16" s="35" customFormat="1" x14ac:dyDescent="0.3">
      <c r="A425" s="30"/>
      <c r="B425" s="76" t="s">
        <v>103</v>
      </c>
      <c r="C425" s="32">
        <v>12.5</v>
      </c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4"/>
    </row>
    <row r="426" spans="1:16" x14ac:dyDescent="0.3">
      <c r="A426" s="36"/>
      <c r="B426" s="37" t="s">
        <v>96</v>
      </c>
      <c r="C426" s="32">
        <v>5</v>
      </c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4"/>
    </row>
    <row r="427" spans="1:16" x14ac:dyDescent="0.3">
      <c r="A427" s="36"/>
      <c r="B427" s="37" t="s">
        <v>115</v>
      </c>
      <c r="C427" s="32">
        <v>24.75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4"/>
    </row>
    <row r="428" spans="1:16" x14ac:dyDescent="0.3">
      <c r="A428" s="36"/>
      <c r="B428" s="37" t="s">
        <v>105</v>
      </c>
      <c r="C428" s="32">
        <v>24.55</v>
      </c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4"/>
    </row>
    <row r="429" spans="1:16" x14ac:dyDescent="0.3">
      <c r="A429" s="36"/>
      <c r="B429" s="37" t="s">
        <v>116</v>
      </c>
      <c r="C429" s="32">
        <v>5.17</v>
      </c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4"/>
    </row>
    <row r="430" spans="1:16" x14ac:dyDescent="0.3">
      <c r="A430" s="36"/>
      <c r="B430" s="37" t="s">
        <v>109</v>
      </c>
      <c r="C430" s="32">
        <v>225</v>
      </c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4"/>
    </row>
    <row r="431" spans="1:16" x14ac:dyDescent="0.3">
      <c r="A431" s="36">
        <v>202</v>
      </c>
      <c r="B431" s="90" t="s">
        <v>17</v>
      </c>
      <c r="C431" s="27">
        <v>150</v>
      </c>
      <c r="D431" s="33">
        <v>5.62</v>
      </c>
      <c r="E431" s="33">
        <v>5.76</v>
      </c>
      <c r="F431" s="33">
        <v>9.82</v>
      </c>
      <c r="G431" s="33">
        <v>173.55</v>
      </c>
      <c r="H431" s="33">
        <v>0.13</v>
      </c>
      <c r="I431" s="33">
        <v>0</v>
      </c>
      <c r="J431" s="33">
        <v>24</v>
      </c>
      <c r="K431" s="33">
        <v>0.42</v>
      </c>
      <c r="L431" s="33">
        <v>14.15</v>
      </c>
      <c r="M431" s="33">
        <v>134.29</v>
      </c>
      <c r="N431" s="33">
        <v>83.71</v>
      </c>
      <c r="O431" s="34">
        <v>3.06</v>
      </c>
    </row>
    <row r="432" spans="1:16" x14ac:dyDescent="0.3">
      <c r="A432" s="36"/>
      <c r="B432" s="37" t="s">
        <v>96</v>
      </c>
      <c r="C432" s="32">
        <v>6</v>
      </c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4"/>
    </row>
    <row r="433" spans="1:16" x14ac:dyDescent="0.3">
      <c r="A433" s="36"/>
      <c r="B433" s="37" t="s">
        <v>113</v>
      </c>
      <c r="C433" s="32">
        <v>45</v>
      </c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4"/>
    </row>
    <row r="434" spans="1:16" s="35" customFormat="1" x14ac:dyDescent="0.3">
      <c r="A434" s="30">
        <v>368</v>
      </c>
      <c r="B434" s="91" t="s">
        <v>57</v>
      </c>
      <c r="C434" s="27">
        <v>90</v>
      </c>
      <c r="D434" s="33">
        <v>14.62</v>
      </c>
      <c r="E434" s="33">
        <v>15.2</v>
      </c>
      <c r="F434" s="33">
        <v>3.2</v>
      </c>
      <c r="G434" s="33">
        <v>208</v>
      </c>
      <c r="H434" s="33">
        <v>0.04</v>
      </c>
      <c r="I434" s="33">
        <v>0.91</v>
      </c>
      <c r="J434" s="33">
        <v>114.51</v>
      </c>
      <c r="K434" s="33">
        <v>0.56999999999999995</v>
      </c>
      <c r="L434" s="33">
        <v>45.4</v>
      </c>
      <c r="M434" s="33">
        <v>125.7</v>
      </c>
      <c r="N434" s="33">
        <v>13.6</v>
      </c>
      <c r="O434" s="34">
        <v>1.29</v>
      </c>
    </row>
    <row r="435" spans="1:16" x14ac:dyDescent="0.3">
      <c r="A435" s="36"/>
      <c r="B435" s="37" t="s">
        <v>231</v>
      </c>
      <c r="C435" s="32">
        <v>52.27</v>
      </c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4"/>
    </row>
    <row r="436" spans="1:16" x14ac:dyDescent="0.3">
      <c r="A436" s="36"/>
      <c r="B436" s="37" t="s">
        <v>118</v>
      </c>
      <c r="C436" s="32">
        <v>3.08</v>
      </c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4"/>
    </row>
    <row r="437" spans="1:16" x14ac:dyDescent="0.3">
      <c r="A437" s="36"/>
      <c r="B437" s="37" t="s">
        <v>99</v>
      </c>
      <c r="C437" s="32">
        <v>17.48</v>
      </c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4"/>
    </row>
    <row r="438" spans="1:16" s="35" customFormat="1" x14ac:dyDescent="0.3">
      <c r="A438" s="30"/>
      <c r="B438" s="76" t="s">
        <v>96</v>
      </c>
      <c r="C438" s="32">
        <v>5.71</v>
      </c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4"/>
    </row>
    <row r="439" spans="1:16" x14ac:dyDescent="0.3">
      <c r="A439" s="36"/>
      <c r="B439" s="37" t="s">
        <v>110</v>
      </c>
      <c r="C439" s="32">
        <v>2.85</v>
      </c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4"/>
    </row>
    <row r="440" spans="1:16" x14ac:dyDescent="0.3">
      <c r="A440" s="36"/>
      <c r="B440" s="37" t="s">
        <v>216</v>
      </c>
      <c r="C440" s="32">
        <v>0.34</v>
      </c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4"/>
    </row>
    <row r="441" spans="1:16" x14ac:dyDescent="0.3">
      <c r="A441" s="36"/>
      <c r="B441" s="37" t="s">
        <v>135</v>
      </c>
      <c r="C441" s="32">
        <v>15.2</v>
      </c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4"/>
    </row>
    <row r="442" spans="1:16" s="35" customFormat="1" x14ac:dyDescent="0.3">
      <c r="A442" s="30">
        <v>402</v>
      </c>
      <c r="B442" s="91" t="s">
        <v>58</v>
      </c>
      <c r="C442" s="27">
        <v>35</v>
      </c>
      <c r="D442" s="33">
        <v>1.28</v>
      </c>
      <c r="E442" s="33">
        <v>2.94</v>
      </c>
      <c r="F442" s="33">
        <v>2.5</v>
      </c>
      <c r="G442" s="33">
        <v>41.26</v>
      </c>
      <c r="H442" s="33">
        <v>0.01</v>
      </c>
      <c r="I442" s="33">
        <v>0.22</v>
      </c>
      <c r="J442" s="33">
        <v>17.29</v>
      </c>
      <c r="K442" s="33">
        <v>7.0000000000000007E-2</v>
      </c>
      <c r="L442" s="33">
        <v>39.799999999999997</v>
      </c>
      <c r="M442" s="33">
        <v>29.9</v>
      </c>
      <c r="N442" s="33">
        <v>4.9000000000000004</v>
      </c>
      <c r="O442" s="34">
        <v>7.0000000000000007E-2</v>
      </c>
    </row>
    <row r="443" spans="1:16" x14ac:dyDescent="0.3">
      <c r="A443" s="36"/>
      <c r="B443" s="37" t="s">
        <v>118</v>
      </c>
      <c r="C443" s="32">
        <v>1.71</v>
      </c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4"/>
    </row>
    <row r="444" spans="1:16" x14ac:dyDescent="0.3">
      <c r="A444" s="36"/>
      <c r="B444" s="37" t="s">
        <v>99</v>
      </c>
      <c r="C444" s="32">
        <v>21.34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4"/>
    </row>
    <row r="445" spans="1:16" x14ac:dyDescent="0.3">
      <c r="A445" s="36"/>
      <c r="B445" s="37" t="s">
        <v>96</v>
      </c>
      <c r="C445" s="32">
        <v>1.71</v>
      </c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4"/>
    </row>
    <row r="446" spans="1:16" s="35" customFormat="1" x14ac:dyDescent="0.3">
      <c r="A446" s="30">
        <v>491</v>
      </c>
      <c r="B446" s="91" t="s">
        <v>232</v>
      </c>
      <c r="C446" s="27">
        <v>200</v>
      </c>
      <c r="D446" s="33">
        <v>0.2</v>
      </c>
      <c r="E446" s="33">
        <v>0.1</v>
      </c>
      <c r="F446" s="33">
        <v>10.7</v>
      </c>
      <c r="G446" s="33">
        <v>44</v>
      </c>
      <c r="H446" s="33">
        <v>0.01</v>
      </c>
      <c r="I446" s="33">
        <v>16.5</v>
      </c>
      <c r="J446" s="33">
        <v>0</v>
      </c>
      <c r="K446" s="33">
        <v>0.1</v>
      </c>
      <c r="L446" s="33">
        <v>7.5</v>
      </c>
      <c r="M446" s="33">
        <v>6.4</v>
      </c>
      <c r="N446" s="33">
        <v>6.1</v>
      </c>
      <c r="O446" s="34">
        <v>0.28999999999999998</v>
      </c>
    </row>
    <row r="447" spans="1:16" s="35" customFormat="1" x14ac:dyDescent="0.3">
      <c r="A447" s="30"/>
      <c r="B447" s="76" t="s">
        <v>233</v>
      </c>
      <c r="C447" s="32">
        <v>20</v>
      </c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4"/>
    </row>
    <row r="448" spans="1:16" s="29" customFormat="1" x14ac:dyDescent="0.3">
      <c r="A448" s="25"/>
      <c r="B448" s="37" t="s">
        <v>95</v>
      </c>
      <c r="C448" s="32">
        <v>10</v>
      </c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38"/>
      <c r="P448" s="19"/>
    </row>
    <row r="449" spans="1:15" s="35" customFormat="1" x14ac:dyDescent="0.3">
      <c r="A449" s="30"/>
      <c r="B449" s="91" t="s">
        <v>42</v>
      </c>
      <c r="C449" s="27">
        <v>40</v>
      </c>
      <c r="D449" s="33">
        <v>3.8</v>
      </c>
      <c r="E449" s="33">
        <v>0.4</v>
      </c>
      <c r="F449" s="33">
        <v>24.6</v>
      </c>
      <c r="G449" s="33">
        <v>117.5</v>
      </c>
      <c r="H449" s="33">
        <v>0.06</v>
      </c>
      <c r="I449" s="33">
        <v>0</v>
      </c>
      <c r="J449" s="33">
        <v>0</v>
      </c>
      <c r="K449" s="33">
        <v>0.55000000000000004</v>
      </c>
      <c r="L449" s="33">
        <v>10</v>
      </c>
      <c r="M449" s="33">
        <v>32.5</v>
      </c>
      <c r="N449" s="33">
        <v>7</v>
      </c>
      <c r="O449" s="34">
        <v>0.55000000000000004</v>
      </c>
    </row>
    <row r="450" spans="1:15" x14ac:dyDescent="0.3">
      <c r="A450" s="36"/>
      <c r="B450" s="90" t="s">
        <v>26</v>
      </c>
      <c r="C450" s="27">
        <v>30</v>
      </c>
      <c r="D450" s="33">
        <v>2.64</v>
      </c>
      <c r="E450" s="33">
        <v>0.48</v>
      </c>
      <c r="F450" s="33">
        <v>13.36</v>
      </c>
      <c r="G450" s="33">
        <v>69.900000000000006</v>
      </c>
      <c r="H450" s="33">
        <v>7.0000000000000007E-2</v>
      </c>
      <c r="I450" s="33">
        <v>0</v>
      </c>
      <c r="J450" s="33">
        <v>0</v>
      </c>
      <c r="K450" s="33">
        <v>0.56000000000000005</v>
      </c>
      <c r="L450" s="33">
        <v>14</v>
      </c>
      <c r="M450" s="33">
        <v>63.2</v>
      </c>
      <c r="N450" s="33">
        <v>18.8</v>
      </c>
      <c r="O450" s="34">
        <v>1.56</v>
      </c>
    </row>
    <row r="451" spans="1:15" x14ac:dyDescent="0.3">
      <c r="A451" s="36"/>
      <c r="B451" s="90" t="s">
        <v>317</v>
      </c>
      <c r="C451" s="27">
        <f>C419+C423+C431+C434+C442+C446+C449+C450</f>
        <v>855</v>
      </c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4"/>
    </row>
    <row r="452" spans="1:15" x14ac:dyDescent="0.3">
      <c r="A452" s="36"/>
      <c r="B452" s="90" t="s">
        <v>234</v>
      </c>
      <c r="C452" s="32"/>
      <c r="D452" s="28">
        <v>51.93</v>
      </c>
      <c r="E452" s="28">
        <v>26.15</v>
      </c>
      <c r="F452" s="28">
        <v>76.17</v>
      </c>
      <c r="G452" s="28">
        <v>644.4</v>
      </c>
      <c r="H452" s="28">
        <v>0.86</v>
      </c>
      <c r="I452" s="28">
        <v>3.5</v>
      </c>
      <c r="J452" s="28">
        <v>39.86</v>
      </c>
      <c r="K452" s="28">
        <v>6.84</v>
      </c>
      <c r="L452" s="28">
        <v>134.43</v>
      </c>
      <c r="M452" s="28">
        <v>377.89</v>
      </c>
      <c r="N452" s="28">
        <v>73.19</v>
      </c>
      <c r="O452" s="38">
        <v>6.06</v>
      </c>
    </row>
    <row r="453" spans="1:15" x14ac:dyDescent="0.3">
      <c r="A453" s="36"/>
      <c r="B453" s="90" t="s">
        <v>141</v>
      </c>
      <c r="C453" s="27">
        <v>250</v>
      </c>
      <c r="D453" s="33">
        <v>3.2</v>
      </c>
      <c r="E453" s="33">
        <v>5.17</v>
      </c>
      <c r="F453" s="33">
        <v>15.2</v>
      </c>
      <c r="G453" s="33">
        <v>120.25</v>
      </c>
      <c r="H453" s="33">
        <v>0.11</v>
      </c>
      <c r="I453" s="33">
        <v>0.7</v>
      </c>
      <c r="J453" s="33">
        <v>0</v>
      </c>
      <c r="K453" s="33">
        <v>2.37</v>
      </c>
      <c r="L453" s="33">
        <v>21.15</v>
      </c>
      <c r="M453" s="33">
        <v>75.349999999999994</v>
      </c>
      <c r="N453" s="33">
        <v>4.3</v>
      </c>
      <c r="O453" s="34">
        <v>1.02</v>
      </c>
    </row>
    <row r="454" spans="1:15" s="35" customFormat="1" x14ac:dyDescent="0.3">
      <c r="A454" s="30"/>
      <c r="B454" s="76" t="s">
        <v>105</v>
      </c>
      <c r="C454" s="32">
        <v>10</v>
      </c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4"/>
    </row>
    <row r="455" spans="1:15" x14ac:dyDescent="0.3">
      <c r="A455" s="36"/>
      <c r="B455" s="37" t="s">
        <v>216</v>
      </c>
      <c r="C455" s="32">
        <v>2</v>
      </c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4"/>
    </row>
    <row r="456" spans="1:15" x14ac:dyDescent="0.3">
      <c r="A456" s="36"/>
      <c r="B456" s="37" t="s">
        <v>106</v>
      </c>
      <c r="C456" s="32">
        <v>9.75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4"/>
    </row>
    <row r="457" spans="1:15" x14ac:dyDescent="0.3">
      <c r="A457" s="36"/>
      <c r="B457" s="37" t="s">
        <v>235</v>
      </c>
      <c r="C457" s="32">
        <v>25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4"/>
    </row>
    <row r="458" spans="1:15" x14ac:dyDescent="0.3">
      <c r="A458" s="36"/>
      <c r="B458" s="37" t="s">
        <v>110</v>
      </c>
      <c r="C458" s="32">
        <v>5</v>
      </c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4"/>
    </row>
    <row r="459" spans="1:15" x14ac:dyDescent="0.3">
      <c r="A459" s="36">
        <v>337</v>
      </c>
      <c r="B459" s="90" t="s">
        <v>55</v>
      </c>
      <c r="C459" s="27">
        <v>90</v>
      </c>
      <c r="D459" s="33">
        <v>12.96</v>
      </c>
      <c r="E459" s="33">
        <v>10.32</v>
      </c>
      <c r="F459" s="33">
        <v>4.6399999999999997</v>
      </c>
      <c r="G459" s="33">
        <v>164</v>
      </c>
      <c r="H459" s="33">
        <v>0.56000000000000005</v>
      </c>
      <c r="I459" s="33">
        <v>0.4</v>
      </c>
      <c r="J459" s="33">
        <v>6.56</v>
      </c>
      <c r="K459" s="33">
        <v>0.32</v>
      </c>
      <c r="L459" s="33">
        <v>43.36</v>
      </c>
      <c r="M459" s="33">
        <v>148.63999999999999</v>
      </c>
      <c r="N459" s="33">
        <v>19.04</v>
      </c>
      <c r="O459" s="34">
        <v>184</v>
      </c>
    </row>
    <row r="460" spans="1:15" x14ac:dyDescent="0.3">
      <c r="A460" s="36"/>
      <c r="B460" s="37" t="s">
        <v>207</v>
      </c>
      <c r="C460" s="32">
        <v>65.599999999999994</v>
      </c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4"/>
    </row>
    <row r="461" spans="1:15" x14ac:dyDescent="0.3">
      <c r="A461" s="36"/>
      <c r="B461" s="37" t="s">
        <v>96</v>
      </c>
      <c r="C461" s="32">
        <v>1.6</v>
      </c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4"/>
    </row>
    <row r="462" spans="1:15" x14ac:dyDescent="0.3">
      <c r="A462" s="36"/>
      <c r="B462" s="37" t="s">
        <v>216</v>
      </c>
      <c r="C462" s="32">
        <v>0.32</v>
      </c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4"/>
    </row>
    <row r="463" spans="1:15" s="35" customFormat="1" x14ac:dyDescent="0.3">
      <c r="A463" s="30"/>
      <c r="B463" s="76" t="s">
        <v>135</v>
      </c>
      <c r="C463" s="32">
        <v>5.28</v>
      </c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4"/>
    </row>
    <row r="464" spans="1:15" x14ac:dyDescent="0.3">
      <c r="A464" s="36"/>
      <c r="B464" s="37" t="s">
        <v>99</v>
      </c>
      <c r="C464" s="32">
        <v>32.799999999999997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4"/>
    </row>
    <row r="465" spans="1:15" x14ac:dyDescent="0.3">
      <c r="A465" s="36"/>
      <c r="B465" s="37" t="s">
        <v>42</v>
      </c>
      <c r="C465" s="32">
        <v>7.2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4"/>
    </row>
    <row r="466" spans="1:15" x14ac:dyDescent="0.3">
      <c r="A466" s="36">
        <v>178</v>
      </c>
      <c r="B466" s="90" t="s">
        <v>237</v>
      </c>
      <c r="C466" s="27">
        <v>150</v>
      </c>
      <c r="D466" s="33">
        <v>29.23</v>
      </c>
      <c r="E466" s="33">
        <v>9.68</v>
      </c>
      <c r="F466" s="33">
        <v>7.27</v>
      </c>
      <c r="G466" s="33">
        <v>126.75</v>
      </c>
      <c r="H466" s="33">
        <v>0.05</v>
      </c>
      <c r="I466" s="33">
        <v>1.8</v>
      </c>
      <c r="J466" s="33">
        <v>33.299999999999997</v>
      </c>
      <c r="K466" s="33">
        <v>3</v>
      </c>
      <c r="L466" s="33">
        <v>42.52</v>
      </c>
      <c r="M466" s="33">
        <v>56.1</v>
      </c>
      <c r="N466" s="33">
        <v>22.35</v>
      </c>
      <c r="O466" s="34">
        <v>0.63</v>
      </c>
    </row>
    <row r="467" spans="1:15" x14ac:dyDescent="0.3">
      <c r="A467" s="36"/>
      <c r="B467" s="37" t="s">
        <v>107</v>
      </c>
      <c r="C467" s="32">
        <v>30</v>
      </c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4"/>
    </row>
    <row r="468" spans="1:15" x14ac:dyDescent="0.3">
      <c r="A468" s="36"/>
      <c r="B468" s="37" t="s">
        <v>124</v>
      </c>
      <c r="C468" s="32">
        <v>58.05</v>
      </c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4"/>
    </row>
    <row r="469" spans="1:15" s="35" customFormat="1" x14ac:dyDescent="0.3">
      <c r="A469" s="30"/>
      <c r="B469" s="76" t="s">
        <v>106</v>
      </c>
      <c r="C469" s="32">
        <v>23.4</v>
      </c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4"/>
    </row>
    <row r="470" spans="1:15" x14ac:dyDescent="0.3">
      <c r="A470" s="36"/>
      <c r="B470" s="37" t="s">
        <v>238</v>
      </c>
      <c r="C470" s="32">
        <v>6</v>
      </c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4"/>
    </row>
    <row r="471" spans="1:15" ht="28.8" x14ac:dyDescent="0.3">
      <c r="A471" s="36"/>
      <c r="B471" s="37" t="s">
        <v>144</v>
      </c>
      <c r="C471" s="32">
        <v>7.2750000000000004</v>
      </c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4"/>
    </row>
    <row r="472" spans="1:15" x14ac:dyDescent="0.3">
      <c r="A472" s="36"/>
      <c r="B472" s="37" t="s">
        <v>104</v>
      </c>
      <c r="C472" s="32">
        <v>22.5</v>
      </c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4"/>
    </row>
    <row r="473" spans="1:15" x14ac:dyDescent="0.3">
      <c r="A473" s="36"/>
      <c r="B473" s="37" t="s">
        <v>216</v>
      </c>
      <c r="C473" s="32">
        <v>0.75</v>
      </c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4"/>
    </row>
    <row r="474" spans="1:15" x14ac:dyDescent="0.3">
      <c r="A474" s="36"/>
      <c r="B474" s="37" t="s">
        <v>96</v>
      </c>
      <c r="C474" s="32">
        <v>1.5</v>
      </c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4"/>
    </row>
    <row r="475" spans="1:15" x14ac:dyDescent="0.3">
      <c r="A475" s="36">
        <v>486</v>
      </c>
      <c r="B475" s="90" t="s">
        <v>239</v>
      </c>
      <c r="C475" s="27">
        <v>200</v>
      </c>
      <c r="D475" s="33">
        <v>0.1</v>
      </c>
      <c r="E475" s="33">
        <v>0.1</v>
      </c>
      <c r="F475" s="33">
        <v>11.1</v>
      </c>
      <c r="G475" s="33">
        <v>46</v>
      </c>
      <c r="H475" s="33">
        <v>0.01</v>
      </c>
      <c r="I475" s="33">
        <v>0.6</v>
      </c>
      <c r="J475" s="33">
        <v>0</v>
      </c>
      <c r="K475" s="33">
        <v>0.04</v>
      </c>
      <c r="L475" s="33">
        <v>3.4</v>
      </c>
      <c r="M475" s="33">
        <v>2.1</v>
      </c>
      <c r="N475" s="33">
        <v>1.7</v>
      </c>
      <c r="O475" s="34">
        <v>0.46</v>
      </c>
    </row>
    <row r="476" spans="1:15" x14ac:dyDescent="0.3">
      <c r="A476" s="36"/>
      <c r="B476" s="37" t="s">
        <v>121</v>
      </c>
      <c r="C476" s="32">
        <v>20</v>
      </c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4"/>
    </row>
    <row r="477" spans="1:15" x14ac:dyDescent="0.3">
      <c r="A477" s="36"/>
      <c r="B477" s="37" t="s">
        <v>95</v>
      </c>
      <c r="C477" s="32">
        <v>10</v>
      </c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4"/>
    </row>
    <row r="478" spans="1:15" x14ac:dyDescent="0.3">
      <c r="A478" s="36"/>
      <c r="B478" s="90" t="s">
        <v>42</v>
      </c>
      <c r="C478" s="27">
        <v>40</v>
      </c>
      <c r="D478" s="33">
        <v>3.8</v>
      </c>
      <c r="E478" s="33">
        <v>0.4</v>
      </c>
      <c r="F478" s="33">
        <v>24.6</v>
      </c>
      <c r="G478" s="33">
        <v>117.5</v>
      </c>
      <c r="H478" s="33">
        <v>0.06</v>
      </c>
      <c r="I478" s="33">
        <v>0</v>
      </c>
      <c r="J478" s="33">
        <v>0</v>
      </c>
      <c r="K478" s="33">
        <v>0.55000000000000004</v>
      </c>
      <c r="L478" s="33">
        <v>10</v>
      </c>
      <c r="M478" s="33">
        <v>32.5</v>
      </c>
      <c r="N478" s="33">
        <v>7</v>
      </c>
      <c r="O478" s="34">
        <v>0.55000000000000004</v>
      </c>
    </row>
    <row r="479" spans="1:15" x14ac:dyDescent="0.3">
      <c r="A479" s="36"/>
      <c r="B479" s="90" t="s">
        <v>26</v>
      </c>
      <c r="C479" s="27">
        <v>30</v>
      </c>
      <c r="D479" s="33">
        <v>2.64</v>
      </c>
      <c r="E479" s="33">
        <v>0.48</v>
      </c>
      <c r="F479" s="33">
        <v>13.36</v>
      </c>
      <c r="G479" s="33">
        <v>69.900000000000006</v>
      </c>
      <c r="H479" s="33">
        <v>7.0000000000000007E-2</v>
      </c>
      <c r="I479" s="33">
        <v>0</v>
      </c>
      <c r="J479" s="33">
        <v>0</v>
      </c>
      <c r="K479" s="33">
        <v>0.56000000000000005</v>
      </c>
      <c r="L479" s="33">
        <v>14</v>
      </c>
      <c r="M479" s="33">
        <v>63.2</v>
      </c>
      <c r="N479" s="33">
        <v>18.8</v>
      </c>
      <c r="O479" s="34">
        <v>1.56</v>
      </c>
    </row>
    <row r="480" spans="1:15" x14ac:dyDescent="0.3">
      <c r="A480" s="36"/>
      <c r="B480" s="90" t="s">
        <v>316</v>
      </c>
      <c r="C480" s="27">
        <f>C453+C459+C466+C475+C478+C479</f>
        <v>760</v>
      </c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4"/>
    </row>
    <row r="481" spans="1:16" s="35" customFormat="1" x14ac:dyDescent="0.3">
      <c r="A481" s="30"/>
      <c r="B481" s="91" t="s">
        <v>240</v>
      </c>
      <c r="C481" s="32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38"/>
    </row>
    <row r="482" spans="1:16" x14ac:dyDescent="0.3">
      <c r="A482" s="36"/>
      <c r="B482" s="90" t="s">
        <v>242</v>
      </c>
      <c r="C482" s="27">
        <v>100</v>
      </c>
      <c r="D482" s="33">
        <v>10.9</v>
      </c>
      <c r="E482" s="33">
        <v>11.3</v>
      </c>
      <c r="F482" s="33">
        <v>26</v>
      </c>
      <c r="G482" s="33">
        <v>334</v>
      </c>
      <c r="H482" s="33">
        <v>0.12</v>
      </c>
      <c r="I482" s="33">
        <v>0.4</v>
      </c>
      <c r="J482" s="33">
        <v>15.8</v>
      </c>
      <c r="K482" s="33">
        <v>0.9</v>
      </c>
      <c r="L482" s="33">
        <v>38.4</v>
      </c>
      <c r="M482" s="33">
        <v>94.5</v>
      </c>
      <c r="N482" s="33">
        <v>14.4</v>
      </c>
      <c r="O482" s="34">
        <v>4.0599999999999996</v>
      </c>
    </row>
    <row r="483" spans="1:16" x14ac:dyDescent="0.3">
      <c r="A483" s="36"/>
      <c r="B483" s="37" t="s">
        <v>118</v>
      </c>
      <c r="C483" s="32">
        <v>40</v>
      </c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4"/>
    </row>
    <row r="484" spans="1:16" s="35" customFormat="1" x14ac:dyDescent="0.3">
      <c r="A484" s="30"/>
      <c r="B484" s="76" t="s">
        <v>96</v>
      </c>
      <c r="C484" s="32">
        <v>1.5</v>
      </c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4"/>
    </row>
    <row r="485" spans="1:16" s="35" customFormat="1" x14ac:dyDescent="0.3">
      <c r="A485" s="30"/>
      <c r="B485" s="76" t="s">
        <v>95</v>
      </c>
      <c r="C485" s="32">
        <v>2.5</v>
      </c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4"/>
    </row>
    <row r="486" spans="1:16" s="29" customFormat="1" x14ac:dyDescent="0.3">
      <c r="A486" s="25"/>
      <c r="B486" s="37" t="s">
        <v>135</v>
      </c>
      <c r="C486" s="32">
        <v>3.9</v>
      </c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38"/>
      <c r="P486" s="19"/>
    </row>
    <row r="487" spans="1:16" s="35" customFormat="1" x14ac:dyDescent="0.3">
      <c r="A487" s="30"/>
      <c r="B487" s="76" t="s">
        <v>225</v>
      </c>
      <c r="C487" s="32">
        <v>1.5</v>
      </c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4"/>
    </row>
    <row r="488" spans="1:16" x14ac:dyDescent="0.3">
      <c r="A488" s="36"/>
      <c r="B488" s="37" t="s">
        <v>243</v>
      </c>
      <c r="C488" s="32">
        <v>50.7</v>
      </c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4"/>
    </row>
    <row r="489" spans="1:16" x14ac:dyDescent="0.3">
      <c r="A489" s="36"/>
      <c r="B489" s="37" t="s">
        <v>216</v>
      </c>
      <c r="C489" s="32">
        <v>0.5</v>
      </c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4"/>
    </row>
    <row r="490" spans="1:16" x14ac:dyDescent="0.3">
      <c r="A490" s="36"/>
      <c r="B490" s="90" t="s">
        <v>244</v>
      </c>
      <c r="C490" s="27">
        <v>200</v>
      </c>
      <c r="D490" s="33">
        <v>1</v>
      </c>
      <c r="E490" s="33">
        <v>0.2</v>
      </c>
      <c r="F490" s="33">
        <v>0.2</v>
      </c>
      <c r="G490" s="33">
        <v>92</v>
      </c>
      <c r="H490" s="33">
        <v>0.02</v>
      </c>
      <c r="I490" s="33">
        <v>4</v>
      </c>
      <c r="J490" s="33">
        <v>0</v>
      </c>
      <c r="K490" s="33">
        <v>0</v>
      </c>
      <c r="L490" s="33">
        <v>14</v>
      </c>
      <c r="M490" s="33">
        <v>0</v>
      </c>
      <c r="N490" s="33">
        <v>0</v>
      </c>
      <c r="O490" s="34">
        <v>2.8</v>
      </c>
    </row>
    <row r="491" spans="1:16" x14ac:dyDescent="0.3">
      <c r="A491" s="36"/>
      <c r="B491" s="90" t="s">
        <v>315</v>
      </c>
      <c r="C491" s="27">
        <v>300</v>
      </c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4"/>
    </row>
    <row r="492" spans="1:16" x14ac:dyDescent="0.3">
      <c r="A492" s="36"/>
      <c r="B492" s="37"/>
      <c r="C492" s="32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4"/>
    </row>
    <row r="493" spans="1:16" x14ac:dyDescent="0.3">
      <c r="A493" s="36"/>
      <c r="B493" s="37"/>
      <c r="C493" s="32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4"/>
    </row>
    <row r="494" spans="1:16" x14ac:dyDescent="0.3">
      <c r="A494" s="36"/>
      <c r="B494" s="37"/>
      <c r="C494" s="32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4"/>
    </row>
    <row r="495" spans="1:16" x14ac:dyDescent="0.3">
      <c r="A495" s="36"/>
      <c r="B495" s="37"/>
      <c r="C495" s="32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4"/>
    </row>
    <row r="496" spans="1:16" s="35" customFormat="1" ht="15" thickBot="1" x14ac:dyDescent="0.35">
      <c r="A496" s="30"/>
      <c r="B496" s="31"/>
      <c r="C496" s="32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4"/>
    </row>
    <row r="497" spans="1:16" s="44" customFormat="1" ht="16.2" thickBot="1" x14ac:dyDescent="0.35">
      <c r="A497" s="39"/>
      <c r="B497" s="40" t="s">
        <v>22</v>
      </c>
      <c r="C497" s="41"/>
      <c r="D497" s="42">
        <v>139.11000000000001</v>
      </c>
      <c r="E497" s="42">
        <v>107.77</v>
      </c>
      <c r="F497" s="42">
        <v>221.72</v>
      </c>
      <c r="G497" s="42">
        <v>2508.8000000000002</v>
      </c>
      <c r="H497" s="42">
        <v>1.52</v>
      </c>
      <c r="I497" s="42">
        <v>34.32</v>
      </c>
      <c r="J497" s="42">
        <v>350.3</v>
      </c>
      <c r="K497" s="42">
        <v>13.87</v>
      </c>
      <c r="L497" s="42">
        <v>787.53</v>
      </c>
      <c r="M497" s="42">
        <v>1436.86</v>
      </c>
      <c r="N497" s="42">
        <v>316.58</v>
      </c>
      <c r="O497" s="42">
        <v>20.41</v>
      </c>
      <c r="P497" s="43"/>
    </row>
    <row r="498" spans="1:16" s="14" customFormat="1" x14ac:dyDescent="0.3">
      <c r="A498" s="45"/>
      <c r="B498" s="46"/>
      <c r="C498" s="17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</row>
    <row r="499" spans="1:16" s="14" customFormat="1" ht="18" x14ac:dyDescent="0.3">
      <c r="A499" s="15"/>
      <c r="B499" s="54" t="s">
        <v>173</v>
      </c>
      <c r="C499" s="17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</row>
    <row r="500" spans="1:16" x14ac:dyDescent="0.3">
      <c r="A500" s="270"/>
      <c r="B500" s="271" t="s">
        <v>311</v>
      </c>
      <c r="C500" s="17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</row>
    <row r="501" spans="1:16" ht="15" thickBot="1" x14ac:dyDescent="0.35">
      <c r="A501" s="270"/>
      <c r="B501" s="271"/>
      <c r="C501" s="17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</row>
    <row r="502" spans="1:16" s="21" customFormat="1" thickBot="1" x14ac:dyDescent="0.35">
      <c r="A502" s="272" t="s">
        <v>5</v>
      </c>
      <c r="B502" s="273" t="s">
        <v>83</v>
      </c>
      <c r="C502" s="274" t="s">
        <v>84</v>
      </c>
      <c r="D502" s="267" t="s">
        <v>3</v>
      </c>
      <c r="E502" s="267"/>
      <c r="F502" s="267"/>
      <c r="G502" s="267" t="s">
        <v>85</v>
      </c>
      <c r="H502" s="267" t="s">
        <v>1</v>
      </c>
      <c r="I502" s="267"/>
      <c r="J502" s="267"/>
      <c r="K502" s="267"/>
      <c r="L502" s="268" t="s">
        <v>2</v>
      </c>
      <c r="M502" s="268"/>
      <c r="N502" s="268"/>
      <c r="O502" s="268"/>
      <c r="P502" s="20"/>
    </row>
    <row r="503" spans="1:16" s="24" customFormat="1" ht="13.8" x14ac:dyDescent="0.3">
      <c r="A503" s="272"/>
      <c r="B503" s="273"/>
      <c r="C503" s="274"/>
      <c r="D503" s="22" t="s">
        <v>86</v>
      </c>
      <c r="E503" s="22" t="s">
        <v>87</v>
      </c>
      <c r="F503" s="22" t="s">
        <v>88</v>
      </c>
      <c r="G503" s="267"/>
      <c r="H503" s="22" t="s">
        <v>89</v>
      </c>
      <c r="I503" s="22" t="s">
        <v>90</v>
      </c>
      <c r="J503" s="22" t="s">
        <v>91</v>
      </c>
      <c r="K503" s="22" t="s">
        <v>92</v>
      </c>
      <c r="L503" s="22" t="s">
        <v>93</v>
      </c>
      <c r="M503" s="22" t="s">
        <v>94</v>
      </c>
      <c r="N503" s="22" t="s">
        <v>0</v>
      </c>
      <c r="O503" s="23" t="s">
        <v>4</v>
      </c>
      <c r="P503" s="14"/>
    </row>
    <row r="504" spans="1:16" s="29" customFormat="1" x14ac:dyDescent="0.3">
      <c r="A504" s="25"/>
      <c r="B504" s="47" t="s">
        <v>245</v>
      </c>
      <c r="C504" s="27" t="s">
        <v>177</v>
      </c>
      <c r="D504" s="28">
        <v>11.16</v>
      </c>
      <c r="E504" s="28">
        <v>20.58</v>
      </c>
      <c r="F504" s="28">
        <f>F506+F511+F515+F518</f>
        <v>59.42</v>
      </c>
      <c r="G504" s="28">
        <f>G506+G511+G515+G518</f>
        <v>467.6</v>
      </c>
      <c r="H504" s="28">
        <v>0.13</v>
      </c>
      <c r="I504" s="28">
        <v>2.02</v>
      </c>
      <c r="J504" s="28">
        <v>118.4</v>
      </c>
      <c r="K504" s="28">
        <v>0.55000000000000004</v>
      </c>
      <c r="L504" s="28">
        <v>249.04</v>
      </c>
      <c r="M504" s="28">
        <v>249</v>
      </c>
      <c r="N504" s="28">
        <v>55.7</v>
      </c>
      <c r="O504" s="100">
        <v>1.46</v>
      </c>
      <c r="P504" s="19"/>
    </row>
    <row r="505" spans="1:16" s="35" customFormat="1" x14ac:dyDescent="0.3">
      <c r="A505" s="30">
        <v>226</v>
      </c>
      <c r="B505" s="91" t="s">
        <v>246</v>
      </c>
      <c r="C505" s="27">
        <v>200</v>
      </c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/>
    </row>
    <row r="506" spans="1:16" x14ac:dyDescent="0.3">
      <c r="A506" s="36"/>
      <c r="B506" s="37" t="s">
        <v>247</v>
      </c>
      <c r="C506" s="32">
        <v>10.88</v>
      </c>
      <c r="D506" s="33">
        <v>5.26</v>
      </c>
      <c r="E506" s="33">
        <v>6.68</v>
      </c>
      <c r="F506" s="33">
        <v>27.62</v>
      </c>
      <c r="G506" s="33">
        <v>191.6</v>
      </c>
      <c r="H506" s="33">
        <v>0.08</v>
      </c>
      <c r="I506" s="33">
        <v>1.32</v>
      </c>
      <c r="J506" s="33">
        <v>39.4</v>
      </c>
      <c r="K506" s="33">
        <v>0.14000000000000001</v>
      </c>
      <c r="L506" s="33">
        <v>130.13999999999999</v>
      </c>
      <c r="M506" s="33">
        <v>140.4</v>
      </c>
      <c r="N506" s="33">
        <v>30.6</v>
      </c>
      <c r="O506" s="99">
        <v>0.56000000000000005</v>
      </c>
    </row>
    <row r="507" spans="1:16" x14ac:dyDescent="0.3">
      <c r="A507" s="36"/>
      <c r="B507" s="37" t="s">
        <v>248</v>
      </c>
      <c r="C507" s="32">
        <v>14.84</v>
      </c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/>
    </row>
    <row r="508" spans="1:16" x14ac:dyDescent="0.3">
      <c r="A508" s="36"/>
      <c r="B508" s="37" t="s">
        <v>95</v>
      </c>
      <c r="C508" s="32">
        <v>5</v>
      </c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/>
    </row>
    <row r="509" spans="1:16" s="74" customFormat="1" x14ac:dyDescent="0.3">
      <c r="A509" s="72"/>
      <c r="B509" s="64" t="s">
        <v>96</v>
      </c>
      <c r="C509" s="65">
        <v>5</v>
      </c>
      <c r="D509" s="66"/>
      <c r="E509" s="66"/>
      <c r="F509" s="66"/>
      <c r="G509" s="66"/>
      <c r="H509" s="66"/>
      <c r="I509" s="66"/>
      <c r="J509" s="66"/>
      <c r="K509" s="66"/>
      <c r="L509" s="66"/>
      <c r="M509" s="66"/>
      <c r="N509" s="66"/>
      <c r="O509"/>
    </row>
    <row r="510" spans="1:16" s="74" customFormat="1" x14ac:dyDescent="0.3">
      <c r="A510" s="72"/>
      <c r="B510" s="64" t="s">
        <v>99</v>
      </c>
      <c r="C510" s="65">
        <v>102</v>
      </c>
      <c r="D510" s="66"/>
      <c r="E510" s="66"/>
      <c r="F510" s="66"/>
      <c r="G510" s="66"/>
      <c r="H510" s="66"/>
      <c r="I510" s="66"/>
      <c r="J510" s="66"/>
      <c r="K510" s="66"/>
      <c r="L510" s="66"/>
      <c r="M510" s="66"/>
      <c r="N510" s="66"/>
      <c r="O510" s="73"/>
    </row>
    <row r="511" spans="1:16" s="74" customFormat="1" x14ac:dyDescent="0.3">
      <c r="A511" s="72">
        <v>462</v>
      </c>
      <c r="B511" s="96" t="s">
        <v>37</v>
      </c>
      <c r="C511" s="97">
        <v>200</v>
      </c>
      <c r="D511" s="66">
        <v>3.3</v>
      </c>
      <c r="E511" s="66">
        <v>2.9</v>
      </c>
      <c r="F511" s="66">
        <v>13.8</v>
      </c>
      <c r="G511" s="66">
        <v>94</v>
      </c>
      <c r="H511" s="66">
        <v>0.03</v>
      </c>
      <c r="I511" s="66">
        <v>0.7</v>
      </c>
      <c r="J511" s="66">
        <v>19</v>
      </c>
      <c r="K511" s="66">
        <v>0.01</v>
      </c>
      <c r="L511" s="66">
        <v>111.3</v>
      </c>
      <c r="M511" s="66">
        <v>91.1</v>
      </c>
      <c r="N511" s="66">
        <v>22.3</v>
      </c>
      <c r="O511" s="73">
        <v>0.65</v>
      </c>
    </row>
    <row r="512" spans="1:16" s="74" customFormat="1" x14ac:dyDescent="0.3">
      <c r="A512" s="72"/>
      <c r="B512" s="64" t="s">
        <v>95</v>
      </c>
      <c r="C512" s="65">
        <v>10</v>
      </c>
      <c r="D512" s="66"/>
      <c r="E512" s="66"/>
      <c r="F512" s="66"/>
      <c r="G512" s="66"/>
      <c r="H512" s="66"/>
      <c r="I512" s="66"/>
      <c r="J512" s="66"/>
      <c r="K512" s="66"/>
      <c r="L512" s="66"/>
      <c r="M512" s="66"/>
      <c r="N512" s="66"/>
      <c r="O512" s="73"/>
    </row>
    <row r="513" spans="1:15" x14ac:dyDescent="0.3">
      <c r="A513" s="75"/>
      <c r="B513" s="64" t="s">
        <v>249</v>
      </c>
      <c r="C513" s="65">
        <v>2.4</v>
      </c>
      <c r="D513" s="66"/>
      <c r="E513" s="66"/>
      <c r="F513" s="66"/>
      <c r="G513" s="66"/>
      <c r="H513" s="66"/>
      <c r="I513" s="66"/>
      <c r="J513" s="66"/>
      <c r="K513" s="66"/>
      <c r="L513" s="66"/>
      <c r="M513" s="66"/>
      <c r="N513" s="66"/>
      <c r="O513" s="73"/>
    </row>
    <row r="514" spans="1:15" x14ac:dyDescent="0.3">
      <c r="A514" s="72"/>
      <c r="B514" s="64" t="s">
        <v>99</v>
      </c>
      <c r="C514" s="65">
        <v>100</v>
      </c>
      <c r="D514" s="66"/>
      <c r="E514" s="66"/>
      <c r="F514" s="66"/>
      <c r="G514" s="66"/>
      <c r="H514" s="66"/>
      <c r="I514" s="66"/>
      <c r="J514" s="66"/>
      <c r="K514" s="66"/>
      <c r="L514" s="66"/>
      <c r="M514" s="66"/>
      <c r="N514" s="66"/>
      <c r="O514" s="73"/>
    </row>
    <row r="515" spans="1:15" x14ac:dyDescent="0.3">
      <c r="A515" s="72">
        <v>69</v>
      </c>
      <c r="B515" s="96" t="s">
        <v>298</v>
      </c>
      <c r="C515" s="97">
        <v>35</v>
      </c>
      <c r="D515" s="66">
        <v>1.6</v>
      </c>
      <c r="E515" s="66">
        <v>11</v>
      </c>
      <c r="F515" s="66">
        <v>10</v>
      </c>
      <c r="G515" s="66">
        <v>146</v>
      </c>
      <c r="H515" s="66">
        <v>0.02</v>
      </c>
      <c r="I515" s="66">
        <v>0</v>
      </c>
      <c r="J515" s="66">
        <v>60</v>
      </c>
      <c r="K515" s="66">
        <v>0.4</v>
      </c>
      <c r="L515" s="66">
        <v>7.6</v>
      </c>
      <c r="M515" s="66">
        <v>17.5</v>
      </c>
      <c r="N515" s="66">
        <v>2.8</v>
      </c>
      <c r="O515" s="73">
        <v>0.25</v>
      </c>
    </row>
    <row r="516" spans="1:15" x14ac:dyDescent="0.3">
      <c r="A516" s="72"/>
      <c r="B516" s="64" t="s">
        <v>96</v>
      </c>
      <c r="C516" s="65">
        <v>15</v>
      </c>
      <c r="D516" s="66"/>
      <c r="E516" s="66"/>
      <c r="F516" s="66"/>
      <c r="G516" s="66"/>
      <c r="H516" s="66"/>
      <c r="I516" s="66"/>
      <c r="J516" s="66"/>
      <c r="K516" s="66"/>
      <c r="L516" s="66"/>
      <c r="M516" s="66"/>
      <c r="N516" s="66"/>
      <c r="O516" s="73"/>
    </row>
    <row r="517" spans="1:15" s="35" customFormat="1" x14ac:dyDescent="0.3">
      <c r="A517" s="30"/>
      <c r="B517" s="76" t="s">
        <v>42</v>
      </c>
      <c r="C517" s="32">
        <v>20</v>
      </c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4"/>
    </row>
    <row r="518" spans="1:15" x14ac:dyDescent="0.3">
      <c r="A518" s="36"/>
      <c r="B518" s="90" t="s">
        <v>121</v>
      </c>
      <c r="C518" s="27">
        <v>100</v>
      </c>
      <c r="D518" s="33">
        <v>1</v>
      </c>
      <c r="E518" s="33">
        <v>0</v>
      </c>
      <c r="F518" s="33">
        <v>8</v>
      </c>
      <c r="G518" s="33">
        <v>36</v>
      </c>
      <c r="H518" s="33"/>
      <c r="I518" s="33"/>
      <c r="J518" s="33"/>
      <c r="K518" s="33"/>
      <c r="L518" s="33"/>
      <c r="M518" s="33"/>
      <c r="N518" s="33"/>
      <c r="O518" s="34"/>
    </row>
    <row r="519" spans="1:15" x14ac:dyDescent="0.3">
      <c r="A519" s="36"/>
      <c r="B519" s="90" t="s">
        <v>312</v>
      </c>
      <c r="C519" s="27">
        <f>C505+C511+C515+C518</f>
        <v>535</v>
      </c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4"/>
    </row>
    <row r="520" spans="1:15" x14ac:dyDescent="0.3">
      <c r="A520" s="36"/>
      <c r="B520" s="90" t="s">
        <v>205</v>
      </c>
      <c r="C520" s="32"/>
      <c r="D520" s="28">
        <v>22.3</v>
      </c>
      <c r="E520" s="28">
        <v>18.38</v>
      </c>
      <c r="F520" s="28">
        <v>73.87</v>
      </c>
      <c r="G520" s="28">
        <v>535.9</v>
      </c>
      <c r="H520" s="28">
        <v>0.4</v>
      </c>
      <c r="I520" s="28">
        <v>20.09</v>
      </c>
      <c r="J520" s="28">
        <v>55.71</v>
      </c>
      <c r="K520" s="28">
        <v>6.83</v>
      </c>
      <c r="L520" s="28">
        <v>155.9</v>
      </c>
      <c r="M520" s="28">
        <v>372.8</v>
      </c>
      <c r="N520" s="28">
        <v>118.66</v>
      </c>
      <c r="O520" s="38">
        <v>5.16</v>
      </c>
    </row>
    <row r="521" spans="1:15" x14ac:dyDescent="0.3">
      <c r="A521" s="36">
        <v>21</v>
      </c>
      <c r="B521" s="90" t="s">
        <v>250</v>
      </c>
      <c r="C521" s="27">
        <v>60</v>
      </c>
      <c r="D521" s="33">
        <v>0.72</v>
      </c>
      <c r="E521" s="33">
        <v>3.66</v>
      </c>
      <c r="F521" s="33">
        <v>6.72</v>
      </c>
      <c r="G521" s="33">
        <v>62.4</v>
      </c>
      <c r="H521" s="33">
        <v>0.03</v>
      </c>
      <c r="I521" s="33">
        <v>1.86</v>
      </c>
      <c r="J521" s="33">
        <v>0</v>
      </c>
      <c r="K521" s="33">
        <v>2.34</v>
      </c>
      <c r="L521" s="33">
        <v>14.64</v>
      </c>
      <c r="M521" s="33">
        <v>29.7</v>
      </c>
      <c r="N521" s="33">
        <v>20.399999999999999</v>
      </c>
      <c r="O521" s="34">
        <v>0.38</v>
      </c>
    </row>
    <row r="522" spans="1:15" x14ac:dyDescent="0.3">
      <c r="A522" s="36"/>
      <c r="B522" s="37" t="s">
        <v>106</v>
      </c>
      <c r="C522" s="32">
        <v>53.82</v>
      </c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4"/>
    </row>
    <row r="523" spans="1:15" x14ac:dyDescent="0.3">
      <c r="A523" s="36"/>
      <c r="B523" s="37" t="s">
        <v>95</v>
      </c>
      <c r="C523" s="32">
        <v>3</v>
      </c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4"/>
    </row>
    <row r="524" spans="1:15" s="35" customFormat="1" x14ac:dyDescent="0.3">
      <c r="A524" s="30"/>
      <c r="B524" s="76" t="s">
        <v>96</v>
      </c>
      <c r="C524" s="32">
        <v>3.6</v>
      </c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4"/>
    </row>
    <row r="525" spans="1:15" x14ac:dyDescent="0.3">
      <c r="A525" s="36"/>
      <c r="B525" s="37" t="s">
        <v>216</v>
      </c>
      <c r="C525" s="32">
        <v>1</v>
      </c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4"/>
    </row>
    <row r="526" spans="1:15" x14ac:dyDescent="0.3">
      <c r="A526" s="36">
        <v>104</v>
      </c>
      <c r="B526" s="90" t="s">
        <v>29</v>
      </c>
      <c r="C526" s="27">
        <v>250</v>
      </c>
      <c r="D526" s="33">
        <v>1.57</v>
      </c>
      <c r="E526" s="33">
        <v>4.5</v>
      </c>
      <c r="F526" s="33">
        <v>5.7</v>
      </c>
      <c r="G526" s="33">
        <v>70</v>
      </c>
      <c r="H526" s="33">
        <v>0.05</v>
      </c>
      <c r="I526" s="33">
        <v>11.9</v>
      </c>
      <c r="J526" s="33">
        <v>0</v>
      </c>
      <c r="K526" s="33">
        <v>2.35</v>
      </c>
      <c r="L526" s="33">
        <v>37.049999999999997</v>
      </c>
      <c r="M526" s="33">
        <v>45.65</v>
      </c>
      <c r="N526" s="33">
        <v>20.3</v>
      </c>
      <c r="O526" s="34">
        <v>0.78</v>
      </c>
    </row>
    <row r="527" spans="1:15" s="35" customFormat="1" x14ac:dyDescent="0.3">
      <c r="A527" s="30"/>
      <c r="B527" s="76" t="s">
        <v>103</v>
      </c>
      <c r="C527" s="32">
        <v>2.5</v>
      </c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4"/>
    </row>
    <row r="528" spans="1:15" s="35" customFormat="1" x14ac:dyDescent="0.3">
      <c r="A528" s="30"/>
      <c r="B528" s="76" t="s">
        <v>105</v>
      </c>
      <c r="C528" s="32">
        <v>10.07</v>
      </c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4"/>
    </row>
    <row r="529" spans="1:16" s="35" customFormat="1" x14ac:dyDescent="0.3">
      <c r="A529" s="30"/>
      <c r="B529" s="76" t="s">
        <v>216</v>
      </c>
      <c r="C529" s="32">
        <v>2</v>
      </c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4"/>
    </row>
    <row r="530" spans="1:16" x14ac:dyDescent="0.3">
      <c r="A530" s="36"/>
      <c r="B530" s="37" t="s">
        <v>106</v>
      </c>
      <c r="C530" s="32">
        <v>9.75</v>
      </c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4"/>
    </row>
    <row r="531" spans="1:16" s="29" customFormat="1" x14ac:dyDescent="0.3">
      <c r="A531" s="25"/>
      <c r="B531" s="37" t="s">
        <v>107</v>
      </c>
      <c r="C531" s="32">
        <v>35</v>
      </c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38"/>
      <c r="P531" s="19"/>
    </row>
    <row r="532" spans="1:16" s="35" customFormat="1" x14ac:dyDescent="0.3">
      <c r="A532" s="30"/>
      <c r="B532" s="76" t="s">
        <v>124</v>
      </c>
      <c r="C532" s="32">
        <v>30</v>
      </c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4"/>
    </row>
    <row r="533" spans="1:16" x14ac:dyDescent="0.3">
      <c r="A533" s="36"/>
      <c r="B533" s="37" t="s">
        <v>110</v>
      </c>
      <c r="C533" s="32">
        <v>5</v>
      </c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4"/>
    </row>
    <row r="534" spans="1:16" ht="28.8" x14ac:dyDescent="0.3">
      <c r="A534" s="36">
        <v>298</v>
      </c>
      <c r="B534" s="90" t="s">
        <v>23</v>
      </c>
      <c r="C534" s="27">
        <v>120</v>
      </c>
      <c r="D534" s="33">
        <v>10.32</v>
      </c>
      <c r="E534" s="33">
        <v>3.24</v>
      </c>
      <c r="F534" s="33">
        <v>3.24</v>
      </c>
      <c r="G534" s="33">
        <v>80.040000000000006</v>
      </c>
      <c r="H534" s="33">
        <v>0.06</v>
      </c>
      <c r="I534" s="33">
        <v>1.98</v>
      </c>
      <c r="J534" s="33">
        <v>25.86</v>
      </c>
      <c r="K534" s="33">
        <v>0.84</v>
      </c>
      <c r="L534" s="33">
        <v>40.56</v>
      </c>
      <c r="M534" s="33">
        <v>122.4</v>
      </c>
      <c r="N534" s="33">
        <v>25.86</v>
      </c>
      <c r="O534" s="34">
        <v>0.56000000000000005</v>
      </c>
    </row>
    <row r="535" spans="1:16" x14ac:dyDescent="0.3">
      <c r="A535" s="36"/>
      <c r="B535" s="37" t="s">
        <v>251</v>
      </c>
      <c r="C535" s="32">
        <v>72.599999999999994</v>
      </c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4"/>
    </row>
    <row r="536" spans="1:16" s="35" customFormat="1" ht="14.4" customHeight="1" x14ac:dyDescent="0.3">
      <c r="A536" s="30"/>
      <c r="B536" s="101" t="s">
        <v>110</v>
      </c>
      <c r="C536" s="32">
        <v>1.2</v>
      </c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4"/>
    </row>
    <row r="537" spans="1:16" x14ac:dyDescent="0.3">
      <c r="A537" s="36"/>
      <c r="B537" s="37" t="s">
        <v>118</v>
      </c>
      <c r="C537" s="32">
        <v>3.94</v>
      </c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4"/>
    </row>
    <row r="538" spans="1:16" x14ac:dyDescent="0.3">
      <c r="A538" s="36"/>
      <c r="B538" s="37" t="s">
        <v>96</v>
      </c>
      <c r="C538" s="32">
        <v>4.1900000000000004</v>
      </c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4"/>
    </row>
    <row r="539" spans="1:16" x14ac:dyDescent="0.3">
      <c r="A539" s="36"/>
      <c r="B539" s="37" t="s">
        <v>104</v>
      </c>
      <c r="C539" s="32">
        <v>25</v>
      </c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4"/>
    </row>
    <row r="540" spans="1:16" x14ac:dyDescent="0.3">
      <c r="A540" s="36"/>
      <c r="B540" s="37" t="s">
        <v>216</v>
      </c>
      <c r="C540" s="32">
        <v>1.2</v>
      </c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4"/>
    </row>
    <row r="541" spans="1:16" x14ac:dyDescent="0.3">
      <c r="A541" s="36"/>
      <c r="B541" s="37" t="s">
        <v>118</v>
      </c>
      <c r="C541" s="32">
        <v>1.25</v>
      </c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4"/>
    </row>
    <row r="542" spans="1:16" x14ac:dyDescent="0.3">
      <c r="A542" s="36"/>
      <c r="B542" s="37" t="s">
        <v>105</v>
      </c>
      <c r="C542" s="32">
        <v>12.06</v>
      </c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4"/>
    </row>
    <row r="543" spans="1:16" s="35" customFormat="1" x14ac:dyDescent="0.3">
      <c r="A543" s="30"/>
      <c r="B543" s="76" t="s">
        <v>106</v>
      </c>
      <c r="C543" s="32">
        <v>21.48</v>
      </c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4"/>
    </row>
    <row r="544" spans="1:16" x14ac:dyDescent="0.3">
      <c r="A544" s="36"/>
      <c r="B544" s="37" t="s">
        <v>96</v>
      </c>
      <c r="C544" s="32">
        <v>1.25</v>
      </c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4"/>
    </row>
    <row r="545" spans="1:15" x14ac:dyDescent="0.3">
      <c r="A545" s="36">
        <v>377</v>
      </c>
      <c r="B545" s="90" t="s">
        <v>60</v>
      </c>
      <c r="C545" s="27">
        <v>150</v>
      </c>
      <c r="D545" s="33">
        <v>3.15</v>
      </c>
      <c r="E545" s="33">
        <v>6</v>
      </c>
      <c r="F545" s="33">
        <v>9.15</v>
      </c>
      <c r="G545" s="33">
        <v>102</v>
      </c>
      <c r="H545" s="33">
        <v>0.12</v>
      </c>
      <c r="I545" s="33">
        <v>3.75</v>
      </c>
      <c r="J545" s="33">
        <v>29.85</v>
      </c>
      <c r="K545" s="33">
        <v>0.15</v>
      </c>
      <c r="L545" s="33">
        <v>38.25</v>
      </c>
      <c r="M545" s="33">
        <v>77.25</v>
      </c>
      <c r="N545" s="33">
        <v>24.6</v>
      </c>
      <c r="O545" s="34">
        <v>0.87</v>
      </c>
    </row>
    <row r="546" spans="1:15" x14ac:dyDescent="0.3">
      <c r="A546" s="36"/>
      <c r="B546" s="37" t="s">
        <v>96</v>
      </c>
      <c r="C546" s="32">
        <v>6.75</v>
      </c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4"/>
    </row>
    <row r="547" spans="1:15" x14ac:dyDescent="0.3">
      <c r="A547" s="36"/>
      <c r="B547" s="37" t="s">
        <v>124</v>
      </c>
      <c r="C547" s="32">
        <v>126.45</v>
      </c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4"/>
    </row>
    <row r="548" spans="1:15" x14ac:dyDescent="0.3">
      <c r="A548" s="36"/>
      <c r="B548" s="37" t="s">
        <v>99</v>
      </c>
      <c r="C548" s="32">
        <v>22.5</v>
      </c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4"/>
    </row>
    <row r="549" spans="1:15" s="35" customFormat="1" x14ac:dyDescent="0.3">
      <c r="A549" s="30">
        <v>486</v>
      </c>
      <c r="B549" s="91" t="s">
        <v>199</v>
      </c>
      <c r="C549" s="102">
        <v>200</v>
      </c>
      <c r="D549" s="33">
        <v>0.1</v>
      </c>
      <c r="E549" s="33">
        <v>0.1</v>
      </c>
      <c r="F549" s="33">
        <v>11.1</v>
      </c>
      <c r="G549" s="33">
        <v>46</v>
      </c>
      <c r="H549" s="33">
        <v>0.01</v>
      </c>
      <c r="I549" s="33">
        <v>0.6</v>
      </c>
      <c r="J549" s="33">
        <v>0</v>
      </c>
      <c r="K549" s="33">
        <v>0.04</v>
      </c>
      <c r="L549" s="33">
        <v>1.4</v>
      </c>
      <c r="M549" s="33">
        <v>2.1</v>
      </c>
      <c r="N549" s="33">
        <v>1.7</v>
      </c>
      <c r="O549" s="34">
        <v>0.46</v>
      </c>
    </row>
    <row r="550" spans="1:15" x14ac:dyDescent="0.3">
      <c r="A550" s="36"/>
      <c r="B550" s="37" t="s">
        <v>145</v>
      </c>
      <c r="C550" s="32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4"/>
    </row>
    <row r="551" spans="1:15" x14ac:dyDescent="0.3">
      <c r="A551" s="36"/>
      <c r="B551" s="37" t="s">
        <v>95</v>
      </c>
      <c r="C551" s="32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4"/>
    </row>
    <row r="552" spans="1:15" x14ac:dyDescent="0.3">
      <c r="A552" s="36"/>
      <c r="B552" s="37" t="s">
        <v>111</v>
      </c>
      <c r="C552" s="32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4"/>
    </row>
    <row r="553" spans="1:15" s="35" customFormat="1" x14ac:dyDescent="0.3">
      <c r="A553" s="30"/>
      <c r="B553" s="91" t="s">
        <v>42</v>
      </c>
      <c r="C553" s="27">
        <v>40</v>
      </c>
      <c r="D553" s="33">
        <v>3.8</v>
      </c>
      <c r="E553" s="33">
        <v>0.4</v>
      </c>
      <c r="F553" s="33">
        <v>24.6</v>
      </c>
      <c r="G553" s="33">
        <v>117.5</v>
      </c>
      <c r="H553" s="33">
        <v>0.06</v>
      </c>
      <c r="I553" s="33">
        <v>0</v>
      </c>
      <c r="J553" s="33">
        <v>0</v>
      </c>
      <c r="K553" s="33">
        <v>0.55000000000000004</v>
      </c>
      <c r="L553" s="33">
        <v>10</v>
      </c>
      <c r="M553" s="33">
        <v>32.5</v>
      </c>
      <c r="N553" s="33">
        <v>7</v>
      </c>
      <c r="O553" s="34">
        <v>0.55000000000000004</v>
      </c>
    </row>
    <row r="554" spans="1:15" x14ac:dyDescent="0.3">
      <c r="A554" s="36"/>
      <c r="B554" s="90" t="s">
        <v>26</v>
      </c>
      <c r="C554" s="27">
        <v>30</v>
      </c>
      <c r="D554" s="33">
        <v>2.64</v>
      </c>
      <c r="E554" s="33">
        <v>0.48</v>
      </c>
      <c r="F554" s="33">
        <v>13.36</v>
      </c>
      <c r="G554" s="33">
        <v>69.599999999999994</v>
      </c>
      <c r="H554" s="33">
        <v>7.0000000000000007E-2</v>
      </c>
      <c r="I554" s="33">
        <v>0</v>
      </c>
      <c r="J554" s="33">
        <v>0</v>
      </c>
      <c r="K554" s="33">
        <v>0.56000000000000005</v>
      </c>
      <c r="L554" s="33">
        <v>14</v>
      </c>
      <c r="M554" s="33">
        <v>63.2</v>
      </c>
      <c r="N554" s="33">
        <v>18.8</v>
      </c>
      <c r="O554" s="34">
        <v>1.56</v>
      </c>
    </row>
    <row r="555" spans="1:15" x14ac:dyDescent="0.3">
      <c r="A555" s="36"/>
      <c r="B555" s="90" t="s">
        <v>317</v>
      </c>
      <c r="C555" s="27">
        <f>C521+C526+C534+C545+C549+C553+C554</f>
        <v>850</v>
      </c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4"/>
    </row>
    <row r="556" spans="1:15" x14ac:dyDescent="0.3">
      <c r="A556" s="36"/>
      <c r="B556" s="90" t="s">
        <v>209</v>
      </c>
      <c r="C556" s="32"/>
      <c r="D556" s="28">
        <v>29.94</v>
      </c>
      <c r="E556" s="28">
        <v>23.63</v>
      </c>
      <c r="F556" s="28">
        <v>88.05</v>
      </c>
      <c r="G556" s="28">
        <v>748.87</v>
      </c>
      <c r="H556" s="28">
        <v>0.54</v>
      </c>
      <c r="I556" s="28">
        <v>34.89</v>
      </c>
      <c r="J556" s="28">
        <v>31.67</v>
      </c>
      <c r="K556" s="28">
        <v>5.88</v>
      </c>
      <c r="L556" s="28">
        <v>144.77000000000001</v>
      </c>
      <c r="M556" s="28">
        <v>481.06</v>
      </c>
      <c r="N556" s="28">
        <v>191.79</v>
      </c>
      <c r="O556" s="38">
        <v>10.55</v>
      </c>
    </row>
    <row r="557" spans="1:15" x14ac:dyDescent="0.3">
      <c r="A557" s="36">
        <v>148</v>
      </c>
      <c r="B557" s="90" t="s">
        <v>43</v>
      </c>
      <c r="C557" s="27">
        <v>60</v>
      </c>
      <c r="D557" s="33">
        <v>1.1000000000000001</v>
      </c>
      <c r="E557" s="33">
        <v>0.2</v>
      </c>
      <c r="F557" s="33">
        <v>3.8</v>
      </c>
      <c r="G557" s="33">
        <v>24</v>
      </c>
      <c r="H557" s="33">
        <v>0.06</v>
      </c>
      <c r="I557" s="33">
        <v>25</v>
      </c>
      <c r="J557" s="33">
        <v>0</v>
      </c>
      <c r="K557" s="33">
        <v>0.7</v>
      </c>
      <c r="L557" s="33">
        <v>14</v>
      </c>
      <c r="M557" s="33">
        <v>26</v>
      </c>
      <c r="N557" s="33">
        <v>20</v>
      </c>
      <c r="O557" s="34">
        <v>0.9</v>
      </c>
    </row>
    <row r="558" spans="1:15" x14ac:dyDescent="0.3">
      <c r="A558" s="36"/>
      <c r="B558" s="37" t="s">
        <v>218</v>
      </c>
      <c r="C558" s="32">
        <v>60</v>
      </c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4"/>
    </row>
    <row r="559" spans="1:15" s="35" customFormat="1" x14ac:dyDescent="0.3">
      <c r="A559" s="30">
        <v>98</v>
      </c>
      <c r="B559" s="91" t="s">
        <v>61</v>
      </c>
      <c r="C559" s="27">
        <v>250</v>
      </c>
      <c r="D559" s="33">
        <v>2.0499999999999998</v>
      </c>
      <c r="E559" s="33">
        <v>4.75</v>
      </c>
      <c r="F559" s="33">
        <v>10.72</v>
      </c>
      <c r="G559" s="33">
        <v>93.75</v>
      </c>
      <c r="H559" s="33">
        <v>0.06</v>
      </c>
      <c r="I559" s="33">
        <v>8.1199999999999992</v>
      </c>
      <c r="J559" s="33">
        <v>0</v>
      </c>
      <c r="K559" s="33">
        <v>2.4</v>
      </c>
      <c r="L559" s="33">
        <v>40.9</v>
      </c>
      <c r="M559" s="33">
        <v>66.099999999999994</v>
      </c>
      <c r="N559" s="33">
        <v>30.02</v>
      </c>
      <c r="O559" s="34">
        <v>1.53</v>
      </c>
    </row>
    <row r="560" spans="1:15" s="35" customFormat="1" x14ac:dyDescent="0.3">
      <c r="A560" s="30"/>
      <c r="B560" s="76" t="s">
        <v>102</v>
      </c>
      <c r="C560" s="32">
        <v>64</v>
      </c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4"/>
    </row>
    <row r="561" spans="1:16" s="29" customFormat="1" x14ac:dyDescent="0.3">
      <c r="A561" s="25"/>
      <c r="B561" s="37" t="s">
        <v>103</v>
      </c>
      <c r="C561" s="32">
        <v>3.25</v>
      </c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38"/>
      <c r="P561" s="19"/>
    </row>
    <row r="562" spans="1:16" s="35" customFormat="1" x14ac:dyDescent="0.3">
      <c r="A562" s="30"/>
      <c r="B562" s="76" t="s">
        <v>95</v>
      </c>
      <c r="C562" s="32">
        <v>2.5</v>
      </c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4"/>
    </row>
    <row r="563" spans="1:16" x14ac:dyDescent="0.3">
      <c r="A563" s="36"/>
      <c r="B563" s="37" t="s">
        <v>110</v>
      </c>
      <c r="C563" s="32">
        <v>5</v>
      </c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4"/>
    </row>
    <row r="564" spans="1:16" s="35" customFormat="1" x14ac:dyDescent="0.3">
      <c r="A564" s="30"/>
      <c r="B564" s="76" t="s">
        <v>216</v>
      </c>
      <c r="C564" s="32">
        <v>2</v>
      </c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4"/>
    </row>
    <row r="565" spans="1:16" x14ac:dyDescent="0.3">
      <c r="A565" s="36"/>
      <c r="B565" s="37" t="s">
        <v>104</v>
      </c>
      <c r="C565" s="32">
        <v>15</v>
      </c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4"/>
    </row>
    <row r="566" spans="1:16" x14ac:dyDescent="0.3">
      <c r="A566" s="36"/>
      <c r="B566" s="37" t="s">
        <v>105</v>
      </c>
      <c r="C566" s="32">
        <v>11.32</v>
      </c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4"/>
    </row>
    <row r="567" spans="1:16" x14ac:dyDescent="0.3">
      <c r="A567" s="36"/>
      <c r="B567" s="37" t="s">
        <v>106</v>
      </c>
      <c r="C567" s="32">
        <v>9.75</v>
      </c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4"/>
    </row>
    <row r="568" spans="1:16" x14ac:dyDescent="0.3">
      <c r="A568" s="36"/>
      <c r="B568" s="37" t="s">
        <v>124</v>
      </c>
      <c r="C568" s="32">
        <v>43.12</v>
      </c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4"/>
    </row>
    <row r="569" spans="1:16" x14ac:dyDescent="0.3">
      <c r="A569" s="36">
        <v>339</v>
      </c>
      <c r="B569" s="90" t="s">
        <v>252</v>
      </c>
      <c r="C569" s="27">
        <v>90</v>
      </c>
      <c r="D569" s="33">
        <v>13.92</v>
      </c>
      <c r="E569" s="33">
        <v>11.04</v>
      </c>
      <c r="F569" s="33">
        <v>12.48</v>
      </c>
      <c r="G569" s="33">
        <v>204.8</v>
      </c>
      <c r="H569" s="33">
        <v>0.128</v>
      </c>
      <c r="I569" s="33">
        <v>0.24</v>
      </c>
      <c r="J569" s="33">
        <v>3.68</v>
      </c>
      <c r="K569" s="33">
        <v>1.1200000000000001</v>
      </c>
      <c r="L569" s="33">
        <v>43.28</v>
      </c>
      <c r="M569" s="33">
        <v>145.44</v>
      </c>
      <c r="N569" s="33">
        <v>20.399999999999999</v>
      </c>
      <c r="O569" s="34">
        <v>2.2599999999999998</v>
      </c>
    </row>
    <row r="570" spans="1:16" x14ac:dyDescent="0.3">
      <c r="A570" s="36"/>
      <c r="B570" s="37" t="s">
        <v>132</v>
      </c>
      <c r="C570" s="32">
        <v>8.8000000000000007</v>
      </c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4"/>
    </row>
    <row r="571" spans="1:16" x14ac:dyDescent="0.3">
      <c r="A571" s="36"/>
      <c r="B571" s="37" t="s">
        <v>110</v>
      </c>
      <c r="C571" s="32">
        <v>1.6</v>
      </c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4"/>
    </row>
    <row r="572" spans="1:16" x14ac:dyDescent="0.3">
      <c r="A572" s="36"/>
      <c r="B572" s="37" t="s">
        <v>253</v>
      </c>
      <c r="C572" s="32">
        <v>65.599999999999994</v>
      </c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4"/>
    </row>
    <row r="573" spans="1:16" x14ac:dyDescent="0.3">
      <c r="A573" s="36"/>
      <c r="B573" s="37" t="s">
        <v>99</v>
      </c>
      <c r="C573" s="32">
        <v>18.399999999999999</v>
      </c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4"/>
    </row>
    <row r="574" spans="1:16" s="35" customFormat="1" x14ac:dyDescent="0.3">
      <c r="A574" s="30"/>
      <c r="B574" s="76" t="s">
        <v>42</v>
      </c>
      <c r="C574" s="32">
        <v>15.2</v>
      </c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4"/>
    </row>
    <row r="575" spans="1:16" x14ac:dyDescent="0.3">
      <c r="A575" s="36">
        <v>202</v>
      </c>
      <c r="B575" s="90" t="s">
        <v>17</v>
      </c>
      <c r="C575" s="27">
        <v>150</v>
      </c>
      <c r="D575" s="33">
        <v>5.63</v>
      </c>
      <c r="E575" s="33">
        <v>5.76</v>
      </c>
      <c r="F575" s="33">
        <v>9.83</v>
      </c>
      <c r="G575" s="33">
        <v>173.55</v>
      </c>
      <c r="H575" s="33">
        <v>0.14000000000000001</v>
      </c>
      <c r="I575" s="33">
        <v>0</v>
      </c>
      <c r="J575" s="33">
        <v>24</v>
      </c>
      <c r="K575" s="33">
        <v>0.42</v>
      </c>
      <c r="L575" s="33">
        <v>14.12</v>
      </c>
      <c r="M575" s="33">
        <v>134.29</v>
      </c>
      <c r="N575" s="33">
        <v>88.71</v>
      </c>
      <c r="O575" s="34">
        <v>3.06</v>
      </c>
    </row>
    <row r="576" spans="1:16" x14ac:dyDescent="0.3">
      <c r="A576" s="36"/>
      <c r="B576" s="37" t="s">
        <v>96</v>
      </c>
      <c r="C576" s="32">
        <v>6</v>
      </c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4"/>
    </row>
    <row r="577" spans="1:15" x14ac:dyDescent="0.3">
      <c r="A577" s="36"/>
      <c r="B577" s="37" t="s">
        <v>216</v>
      </c>
      <c r="C577" s="32">
        <v>1.05</v>
      </c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4"/>
    </row>
    <row r="578" spans="1:15" x14ac:dyDescent="0.3">
      <c r="A578" s="36"/>
      <c r="B578" s="37" t="s">
        <v>113</v>
      </c>
      <c r="C578" s="32">
        <v>45</v>
      </c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4"/>
    </row>
    <row r="579" spans="1:15" x14ac:dyDescent="0.3">
      <c r="A579" s="36">
        <v>422</v>
      </c>
      <c r="B579" s="90" t="s">
        <v>62</v>
      </c>
      <c r="C579" s="27">
        <v>35</v>
      </c>
      <c r="D579" s="33">
        <v>0.7</v>
      </c>
      <c r="E579" s="33">
        <v>0.9</v>
      </c>
      <c r="F579" s="33">
        <v>2.16</v>
      </c>
      <c r="G579" s="33">
        <v>19.7</v>
      </c>
      <c r="H579" s="33">
        <v>0.01</v>
      </c>
      <c r="I579" s="33">
        <v>0.93</v>
      </c>
      <c r="J579" s="33">
        <v>3.99</v>
      </c>
      <c r="K579" s="33">
        <v>0.09</v>
      </c>
      <c r="L579" s="33">
        <v>5.07</v>
      </c>
      <c r="M579" s="33">
        <v>11.43</v>
      </c>
      <c r="N579" s="33">
        <v>5.16</v>
      </c>
      <c r="O579" s="34">
        <v>0.23</v>
      </c>
    </row>
    <row r="580" spans="1:15" s="35" customFormat="1" x14ac:dyDescent="0.3">
      <c r="A580" s="30"/>
      <c r="B580" s="76" t="s">
        <v>103</v>
      </c>
      <c r="C580" s="32">
        <v>7</v>
      </c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4"/>
    </row>
    <row r="581" spans="1:15" x14ac:dyDescent="0.3">
      <c r="A581" s="36"/>
      <c r="B581" s="37" t="s">
        <v>95</v>
      </c>
      <c r="C581" s="32">
        <v>0.87</v>
      </c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4"/>
    </row>
    <row r="582" spans="1:15" x14ac:dyDescent="0.3">
      <c r="A582" s="36"/>
      <c r="B582" s="37" t="s">
        <v>96</v>
      </c>
      <c r="C582" s="32">
        <v>1.05</v>
      </c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4"/>
    </row>
    <row r="583" spans="1:15" s="35" customFormat="1" x14ac:dyDescent="0.3">
      <c r="A583" s="30"/>
      <c r="B583" s="76" t="s">
        <v>118</v>
      </c>
      <c r="C583" s="32">
        <v>1.75</v>
      </c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4"/>
    </row>
    <row r="584" spans="1:15" x14ac:dyDescent="0.3">
      <c r="A584" s="36"/>
      <c r="B584" s="37" t="s">
        <v>216</v>
      </c>
      <c r="C584" s="32">
        <v>0.35</v>
      </c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4"/>
    </row>
    <row r="585" spans="1:15" x14ac:dyDescent="0.3">
      <c r="A585" s="36"/>
      <c r="B585" s="37" t="s">
        <v>105</v>
      </c>
      <c r="C585" s="32">
        <v>1.41</v>
      </c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4"/>
    </row>
    <row r="586" spans="1:15" x14ac:dyDescent="0.3">
      <c r="A586" s="36"/>
      <c r="B586" s="37" t="s">
        <v>106</v>
      </c>
      <c r="C586" s="32">
        <v>2.73</v>
      </c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4"/>
    </row>
    <row r="587" spans="1:15" x14ac:dyDescent="0.3">
      <c r="A587" s="36">
        <v>486</v>
      </c>
      <c r="B587" s="90" t="s">
        <v>223</v>
      </c>
      <c r="C587" s="27">
        <v>200</v>
      </c>
      <c r="D587" s="33">
        <v>0.1</v>
      </c>
      <c r="E587" s="33">
        <v>0.1</v>
      </c>
      <c r="F587" s="33">
        <v>11.1</v>
      </c>
      <c r="G587" s="33">
        <v>46</v>
      </c>
      <c r="H587" s="33">
        <v>0.01</v>
      </c>
      <c r="I587" s="33">
        <v>0.6</v>
      </c>
      <c r="J587" s="33">
        <v>0</v>
      </c>
      <c r="K587" s="33">
        <v>0.04</v>
      </c>
      <c r="L587" s="33">
        <v>3.4</v>
      </c>
      <c r="M587" s="33">
        <v>2.1</v>
      </c>
      <c r="N587" s="33">
        <v>1.7</v>
      </c>
      <c r="O587" s="34">
        <v>0.46</v>
      </c>
    </row>
    <row r="588" spans="1:15" x14ac:dyDescent="0.3">
      <c r="A588" s="36"/>
      <c r="B588" s="37" t="s">
        <v>120</v>
      </c>
      <c r="C588" s="32">
        <v>20</v>
      </c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4"/>
    </row>
    <row r="589" spans="1:15" x14ac:dyDescent="0.3">
      <c r="A589" s="36"/>
      <c r="B589" s="37" t="s">
        <v>95</v>
      </c>
      <c r="C589" s="32">
        <v>10</v>
      </c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4"/>
    </row>
    <row r="590" spans="1:15" x14ac:dyDescent="0.3">
      <c r="A590" s="36"/>
      <c r="B590" s="37" t="s">
        <v>111</v>
      </c>
      <c r="C590" s="32">
        <v>10</v>
      </c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4"/>
    </row>
    <row r="591" spans="1:15" x14ac:dyDescent="0.3">
      <c r="A591" s="36"/>
      <c r="B591" s="90" t="s">
        <v>42</v>
      </c>
      <c r="C591" s="27">
        <v>40</v>
      </c>
      <c r="D591" s="33">
        <v>3.8</v>
      </c>
      <c r="E591" s="33">
        <v>0.4</v>
      </c>
      <c r="F591" s="33">
        <v>24.6</v>
      </c>
      <c r="G591" s="33">
        <v>117.5</v>
      </c>
      <c r="H591" s="33">
        <v>0.06</v>
      </c>
      <c r="I591" s="33">
        <v>0</v>
      </c>
      <c r="J591" s="33">
        <v>0</v>
      </c>
      <c r="K591" s="33">
        <v>0.55000000000000004</v>
      </c>
      <c r="L591" s="33">
        <v>10</v>
      </c>
      <c r="M591" s="33">
        <v>32.5</v>
      </c>
      <c r="N591" s="33">
        <v>7</v>
      </c>
      <c r="O591" s="34">
        <v>0.55000000000000004</v>
      </c>
    </row>
    <row r="592" spans="1:15" x14ac:dyDescent="0.3">
      <c r="A592" s="36"/>
      <c r="B592" s="90" t="s">
        <v>181</v>
      </c>
      <c r="C592" s="27">
        <v>30</v>
      </c>
      <c r="D592" s="33">
        <v>2.64</v>
      </c>
      <c r="E592" s="33">
        <v>0.48</v>
      </c>
      <c r="F592" s="33">
        <v>13.36</v>
      </c>
      <c r="G592" s="33">
        <v>69.599999999999994</v>
      </c>
      <c r="H592" s="33">
        <v>7.0000000000000007E-2</v>
      </c>
      <c r="I592" s="33">
        <v>0</v>
      </c>
      <c r="J592" s="33">
        <v>0</v>
      </c>
      <c r="K592" s="33">
        <v>0.56000000000000005</v>
      </c>
      <c r="L592" s="33">
        <v>14</v>
      </c>
      <c r="M592" s="33">
        <v>63.2</v>
      </c>
      <c r="N592" s="33">
        <v>18.8</v>
      </c>
      <c r="O592" s="34">
        <v>1.56</v>
      </c>
    </row>
    <row r="593" spans="1:16" x14ac:dyDescent="0.3">
      <c r="A593" s="36"/>
      <c r="B593" s="90" t="s">
        <v>316</v>
      </c>
      <c r="C593" s="27">
        <f>C557+C559+C569+C575+C579+C587+C591+C592</f>
        <v>855</v>
      </c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4"/>
    </row>
    <row r="594" spans="1:16" x14ac:dyDescent="0.3">
      <c r="A594" s="36"/>
      <c r="B594" s="90" t="s">
        <v>240</v>
      </c>
      <c r="C594" s="32"/>
      <c r="D594" s="28">
        <v>5.8</v>
      </c>
      <c r="E594" s="28">
        <v>5</v>
      </c>
      <c r="F594" s="28">
        <v>9.6</v>
      </c>
      <c r="G594" s="28">
        <v>405</v>
      </c>
      <c r="H594" s="28">
        <v>0.08</v>
      </c>
      <c r="I594" s="28">
        <v>2.6</v>
      </c>
      <c r="J594" s="28">
        <v>0.04</v>
      </c>
      <c r="K594" s="28">
        <v>0</v>
      </c>
      <c r="L594" s="28">
        <v>240</v>
      </c>
      <c r="M594" s="28">
        <v>180</v>
      </c>
      <c r="N594" s="28">
        <v>28</v>
      </c>
      <c r="O594" s="38">
        <v>0.2</v>
      </c>
    </row>
    <row r="595" spans="1:16" s="35" customFormat="1" x14ac:dyDescent="0.3">
      <c r="A595" s="30"/>
      <c r="B595" s="91" t="s">
        <v>254</v>
      </c>
      <c r="C595" s="27">
        <v>35</v>
      </c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4"/>
    </row>
    <row r="596" spans="1:16" x14ac:dyDescent="0.3">
      <c r="A596" s="36"/>
      <c r="B596" s="90" t="s">
        <v>255</v>
      </c>
      <c r="C596" s="27">
        <v>200</v>
      </c>
      <c r="D596" s="33">
        <v>5.8</v>
      </c>
      <c r="E596" s="33">
        <v>5</v>
      </c>
      <c r="F596" s="33">
        <v>9.6</v>
      </c>
      <c r="G596" s="33">
        <v>106</v>
      </c>
      <c r="H596" s="33">
        <v>0.08</v>
      </c>
      <c r="I596" s="33">
        <v>2.6</v>
      </c>
      <c r="J596" s="33">
        <v>0.04</v>
      </c>
      <c r="K596" s="33">
        <v>0</v>
      </c>
      <c r="L596" s="33">
        <v>240</v>
      </c>
      <c r="M596" s="33">
        <v>180</v>
      </c>
      <c r="N596" s="33">
        <v>28</v>
      </c>
      <c r="O596" s="34">
        <v>0.2</v>
      </c>
    </row>
    <row r="597" spans="1:16" x14ac:dyDescent="0.3">
      <c r="A597" s="36"/>
      <c r="B597" s="90" t="s">
        <v>120</v>
      </c>
      <c r="C597" s="27">
        <v>100</v>
      </c>
      <c r="D597" s="33">
        <v>0</v>
      </c>
      <c r="E597" s="33">
        <v>0</v>
      </c>
      <c r="F597" s="33">
        <v>10</v>
      </c>
      <c r="G597" s="33">
        <v>47</v>
      </c>
      <c r="H597" s="33"/>
      <c r="I597" s="33"/>
      <c r="J597" s="33"/>
      <c r="K597" s="33"/>
      <c r="L597" s="33"/>
      <c r="M597" s="33"/>
      <c r="N597" s="33"/>
      <c r="O597" s="34"/>
    </row>
    <row r="598" spans="1:16" x14ac:dyDescent="0.3">
      <c r="A598" s="36"/>
      <c r="B598" s="90" t="s">
        <v>315</v>
      </c>
      <c r="C598" s="27">
        <v>300</v>
      </c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4"/>
    </row>
    <row r="599" spans="1:16" s="35" customFormat="1" x14ac:dyDescent="0.3">
      <c r="A599" s="30"/>
      <c r="B599" s="31"/>
      <c r="C599" s="32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4"/>
    </row>
    <row r="600" spans="1:16" s="35" customFormat="1" x14ac:dyDescent="0.3">
      <c r="A600" s="30"/>
      <c r="B600" s="31"/>
      <c r="C600" s="32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4"/>
    </row>
    <row r="601" spans="1:16" s="29" customFormat="1" x14ac:dyDescent="0.3">
      <c r="A601" s="25"/>
      <c r="B601" s="47"/>
      <c r="C601" s="27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38"/>
      <c r="P601" s="19"/>
    </row>
    <row r="602" spans="1:16" s="35" customFormat="1" x14ac:dyDescent="0.3">
      <c r="A602" s="30"/>
      <c r="B602" s="31"/>
      <c r="C602" s="32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4"/>
    </row>
    <row r="603" spans="1:16" s="35" customFormat="1" ht="15" thickBot="1" x14ac:dyDescent="0.35">
      <c r="A603" s="30" t="s">
        <v>146</v>
      </c>
      <c r="B603" s="31"/>
      <c r="C603" s="32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4"/>
    </row>
    <row r="604" spans="1:16" s="44" customFormat="1" ht="16.2" thickBot="1" x14ac:dyDescent="0.35">
      <c r="A604" s="39"/>
      <c r="B604" s="40" t="s">
        <v>22</v>
      </c>
      <c r="C604" s="41"/>
      <c r="D604" s="42">
        <v>68.2</v>
      </c>
      <c r="E604" s="42">
        <v>67.59</v>
      </c>
      <c r="F604" s="42">
        <v>222.94</v>
      </c>
      <c r="G604" s="42">
        <v>1836.93</v>
      </c>
      <c r="H604" s="42">
        <v>1.1499999999999999</v>
      </c>
      <c r="I604" s="42">
        <v>59.6</v>
      </c>
      <c r="J604" s="42">
        <v>205.82</v>
      </c>
      <c r="K604" s="42">
        <v>13.26</v>
      </c>
      <c r="L604" s="42">
        <v>789.67</v>
      </c>
      <c r="M604" s="42">
        <v>1282.8599999999999</v>
      </c>
      <c r="N604" s="42">
        <v>394.15</v>
      </c>
      <c r="O604" s="42">
        <v>17.37</v>
      </c>
      <c r="P604" s="43"/>
    </row>
    <row r="605" spans="1:16" ht="15.6" x14ac:dyDescent="0.3">
      <c r="A605" s="59"/>
      <c r="B605" s="60"/>
      <c r="C605" s="61"/>
      <c r="D605" s="62"/>
      <c r="E605" s="62"/>
      <c r="F605" s="62"/>
      <c r="G605" s="62"/>
      <c r="H605" s="62"/>
      <c r="I605" s="62"/>
      <c r="J605" s="62"/>
      <c r="K605" s="62"/>
      <c r="L605" s="62"/>
      <c r="M605" s="62"/>
      <c r="N605" s="62"/>
      <c r="O605" s="62"/>
      <c r="P605" s="43"/>
    </row>
    <row r="606" spans="1:16" s="14" customFormat="1" ht="18" x14ac:dyDescent="0.3">
      <c r="A606" s="15"/>
      <c r="B606" s="16" t="s">
        <v>63</v>
      </c>
      <c r="C606" s="17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</row>
    <row r="607" spans="1:16" x14ac:dyDescent="0.3">
      <c r="A607" s="270"/>
      <c r="B607" s="271" t="s">
        <v>311</v>
      </c>
      <c r="C607" s="17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</row>
    <row r="608" spans="1:16" ht="15" thickBot="1" x14ac:dyDescent="0.35">
      <c r="A608" s="270"/>
      <c r="B608" s="271"/>
      <c r="C608" s="17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</row>
    <row r="609" spans="1:16" s="21" customFormat="1" thickBot="1" x14ac:dyDescent="0.35">
      <c r="A609" s="272" t="s">
        <v>5</v>
      </c>
      <c r="B609" s="273" t="s">
        <v>83</v>
      </c>
      <c r="C609" s="274" t="s">
        <v>256</v>
      </c>
      <c r="D609" s="267" t="s">
        <v>3</v>
      </c>
      <c r="E609" s="267"/>
      <c r="F609" s="267"/>
      <c r="G609" s="267" t="s">
        <v>85</v>
      </c>
      <c r="H609" s="267" t="s">
        <v>1</v>
      </c>
      <c r="I609" s="267"/>
      <c r="J609" s="267"/>
      <c r="K609" s="267"/>
      <c r="L609" s="268" t="s">
        <v>2</v>
      </c>
      <c r="M609" s="268"/>
      <c r="N609" s="268"/>
      <c r="O609" s="268"/>
      <c r="P609" s="20"/>
    </row>
    <row r="610" spans="1:16" s="24" customFormat="1" ht="13.8" x14ac:dyDescent="0.3">
      <c r="A610" s="272"/>
      <c r="B610" s="273"/>
      <c r="C610" s="274"/>
      <c r="D610" s="22" t="s">
        <v>86</v>
      </c>
      <c r="E610" s="22" t="s">
        <v>87</v>
      </c>
      <c r="F610" s="22" t="s">
        <v>88</v>
      </c>
      <c r="G610" s="267"/>
      <c r="H610" s="22" t="s">
        <v>89</v>
      </c>
      <c r="I610" s="22" t="s">
        <v>90</v>
      </c>
      <c r="J610" s="22" t="s">
        <v>91</v>
      </c>
      <c r="K610" s="22" t="s">
        <v>92</v>
      </c>
      <c r="L610" s="22" t="s">
        <v>93</v>
      </c>
      <c r="M610" s="22" t="s">
        <v>94</v>
      </c>
      <c r="N610" s="22" t="s">
        <v>0</v>
      </c>
      <c r="O610" s="23" t="s">
        <v>4</v>
      </c>
      <c r="P610" s="14"/>
    </row>
    <row r="611" spans="1:16" s="29" customFormat="1" x14ac:dyDescent="0.3">
      <c r="A611" s="25"/>
      <c r="B611" s="47" t="s">
        <v>245</v>
      </c>
      <c r="C611" s="27" t="s">
        <v>177</v>
      </c>
      <c r="D611" s="28">
        <v>12.9</v>
      </c>
      <c r="E611" s="28">
        <v>15.46</v>
      </c>
      <c r="F611" s="28">
        <f>F612+F618+F621+F625</f>
        <v>62.04</v>
      </c>
      <c r="G611" s="28">
        <f>G612+G618+G621+G625</f>
        <v>445.84000000000003</v>
      </c>
      <c r="H611" s="28">
        <v>0.23</v>
      </c>
      <c r="I611" s="28">
        <v>1.18</v>
      </c>
      <c r="J611" s="28">
        <v>56</v>
      </c>
      <c r="K611" s="28">
        <v>0.45</v>
      </c>
      <c r="L611" s="28">
        <v>236.54</v>
      </c>
      <c r="M611" s="28">
        <v>272.62</v>
      </c>
      <c r="N611" s="28">
        <v>55.8</v>
      </c>
      <c r="O611" s="28">
        <v>0.82</v>
      </c>
      <c r="P611" s="19"/>
    </row>
    <row r="612" spans="1:16" s="35" customFormat="1" ht="28.8" x14ac:dyDescent="0.3">
      <c r="A612" s="30">
        <v>233</v>
      </c>
      <c r="B612" s="31" t="s">
        <v>257</v>
      </c>
      <c r="C612" s="27">
        <v>200</v>
      </c>
      <c r="D612" s="33">
        <v>6</v>
      </c>
      <c r="E612" s="33">
        <v>6.86</v>
      </c>
      <c r="F612" s="33">
        <v>28.54</v>
      </c>
      <c r="G612" s="33">
        <v>199.84</v>
      </c>
      <c r="H612" s="33">
        <v>0.15</v>
      </c>
      <c r="I612" s="33">
        <v>1.18</v>
      </c>
      <c r="J612" s="33">
        <v>37</v>
      </c>
      <c r="K612" s="33">
        <v>0.14000000000000001</v>
      </c>
      <c r="L612" s="33">
        <v>119.74</v>
      </c>
      <c r="M612" s="33">
        <v>150.72</v>
      </c>
      <c r="N612" s="33">
        <v>37.1</v>
      </c>
      <c r="O612" s="34">
        <v>0.93</v>
      </c>
    </row>
    <row r="613" spans="1:16" x14ac:dyDescent="0.3">
      <c r="A613" s="36"/>
      <c r="B613" s="37" t="s">
        <v>147</v>
      </c>
      <c r="C613" s="32">
        <v>2.7</v>
      </c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4"/>
    </row>
    <row r="614" spans="1:16" x14ac:dyDescent="0.3">
      <c r="A614" s="36"/>
      <c r="B614" s="37" t="s">
        <v>95</v>
      </c>
      <c r="C614" s="32">
        <v>5</v>
      </c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4"/>
    </row>
    <row r="615" spans="1:16" s="35" customFormat="1" x14ac:dyDescent="0.3">
      <c r="A615" s="30"/>
      <c r="B615" s="76" t="s">
        <v>96</v>
      </c>
      <c r="C615" s="32">
        <v>5</v>
      </c>
      <c r="D615" s="33"/>
      <c r="E615" s="33"/>
      <c r="F615" s="33"/>
      <c r="G615" s="33"/>
      <c r="H615" s="33">
        <v>28.54</v>
      </c>
      <c r="I615" s="33"/>
      <c r="J615" s="33"/>
      <c r="K615" s="33"/>
      <c r="L615" s="33"/>
      <c r="M615" s="33"/>
      <c r="N615" s="33"/>
      <c r="O615" s="34"/>
    </row>
    <row r="616" spans="1:16" x14ac:dyDescent="0.3">
      <c r="A616" s="36"/>
      <c r="B616" s="37" t="s">
        <v>143</v>
      </c>
      <c r="C616" s="32">
        <v>29.7</v>
      </c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4"/>
    </row>
    <row r="617" spans="1:16" x14ac:dyDescent="0.3">
      <c r="A617" s="36"/>
      <c r="B617" s="37" t="s">
        <v>99</v>
      </c>
      <c r="C617" s="32">
        <v>90</v>
      </c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4"/>
    </row>
    <row r="618" spans="1:16" x14ac:dyDescent="0.3">
      <c r="A618" s="36">
        <v>57</v>
      </c>
      <c r="B618" s="90" t="s">
        <v>202</v>
      </c>
      <c r="C618" s="27">
        <v>35</v>
      </c>
      <c r="D618" s="33">
        <v>4.0999999999999996</v>
      </c>
      <c r="E618" s="33">
        <v>6.1</v>
      </c>
      <c r="F618" s="33">
        <v>9.9</v>
      </c>
      <c r="G618" s="33">
        <v>111</v>
      </c>
      <c r="H618" s="33">
        <v>0.05</v>
      </c>
      <c r="I618" s="33">
        <v>0</v>
      </c>
      <c r="J618" s="33">
        <v>0</v>
      </c>
      <c r="K618" s="33">
        <v>0.31</v>
      </c>
      <c r="L618" s="33">
        <v>8.5</v>
      </c>
      <c r="M618" s="33">
        <v>45.4</v>
      </c>
      <c r="N618" s="33">
        <v>6.1</v>
      </c>
      <c r="O618" s="34">
        <v>0.67</v>
      </c>
    </row>
    <row r="619" spans="1:16" x14ac:dyDescent="0.3">
      <c r="A619" s="36"/>
      <c r="B619" s="37" t="s">
        <v>258</v>
      </c>
      <c r="C619" s="32">
        <v>15</v>
      </c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4"/>
    </row>
    <row r="620" spans="1:16" x14ac:dyDescent="0.3">
      <c r="A620" s="36"/>
      <c r="B620" s="37" t="s">
        <v>42</v>
      </c>
      <c r="C620" s="32">
        <v>20</v>
      </c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4"/>
    </row>
    <row r="621" spans="1:16" x14ac:dyDescent="0.3">
      <c r="A621" s="36">
        <v>465</v>
      </c>
      <c r="B621" s="90" t="s">
        <v>10</v>
      </c>
      <c r="C621" s="27">
        <v>200</v>
      </c>
      <c r="D621" s="33">
        <v>2.8</v>
      </c>
      <c r="E621" s="33">
        <v>2.5</v>
      </c>
      <c r="F621" s="33">
        <v>13.6</v>
      </c>
      <c r="G621" s="33">
        <v>88</v>
      </c>
      <c r="H621" s="33">
        <v>0.03</v>
      </c>
      <c r="I621" s="33">
        <v>0.7</v>
      </c>
      <c r="J621" s="33">
        <v>19</v>
      </c>
      <c r="K621" s="33">
        <v>0</v>
      </c>
      <c r="L621" s="33">
        <v>108.3</v>
      </c>
      <c r="M621" s="33">
        <v>76.5</v>
      </c>
      <c r="N621" s="33">
        <v>12.6</v>
      </c>
      <c r="O621" s="34">
        <v>0.12</v>
      </c>
    </row>
    <row r="622" spans="1:16" s="35" customFormat="1" x14ac:dyDescent="0.3">
      <c r="A622" s="30"/>
      <c r="B622" s="76" t="s">
        <v>95</v>
      </c>
      <c r="C622" s="32">
        <v>10</v>
      </c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4"/>
    </row>
    <row r="623" spans="1:16" x14ac:dyDescent="0.3">
      <c r="A623" s="36"/>
      <c r="B623" s="37" t="s">
        <v>11</v>
      </c>
      <c r="C623" s="32">
        <v>2.4</v>
      </c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4"/>
    </row>
    <row r="624" spans="1:16" x14ac:dyDescent="0.3">
      <c r="A624" s="36"/>
      <c r="B624" s="37" t="s">
        <v>99</v>
      </c>
      <c r="C624" s="32">
        <v>100</v>
      </c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4"/>
    </row>
    <row r="625" spans="1:16" x14ac:dyDescent="0.3">
      <c r="A625" s="36"/>
      <c r="B625" s="90" t="s">
        <v>120</v>
      </c>
      <c r="C625" s="27">
        <v>100</v>
      </c>
      <c r="D625" s="33">
        <v>0</v>
      </c>
      <c r="E625" s="33">
        <v>0</v>
      </c>
      <c r="F625" s="33">
        <v>10</v>
      </c>
      <c r="G625" s="33">
        <v>47</v>
      </c>
      <c r="H625" s="33"/>
      <c r="I625" s="33"/>
      <c r="J625" s="33"/>
      <c r="K625" s="33"/>
      <c r="L625" s="33"/>
      <c r="M625" s="33"/>
      <c r="N625" s="33"/>
      <c r="O625" s="34"/>
    </row>
    <row r="626" spans="1:16" x14ac:dyDescent="0.3">
      <c r="A626" s="36"/>
      <c r="B626" s="90" t="s">
        <v>312</v>
      </c>
      <c r="C626" s="27">
        <f>C612+C618+C621+C625</f>
        <v>535</v>
      </c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4"/>
    </row>
    <row r="627" spans="1:16" s="35" customFormat="1" x14ac:dyDescent="0.3">
      <c r="A627" s="30"/>
      <c r="B627" s="91" t="s">
        <v>259</v>
      </c>
      <c r="C627" s="32"/>
      <c r="D627" s="28">
        <v>32.07</v>
      </c>
      <c r="E627" s="28">
        <v>29.59</v>
      </c>
      <c r="F627" s="28">
        <v>86.51</v>
      </c>
      <c r="G627" s="28">
        <v>742.6</v>
      </c>
      <c r="H627" s="28">
        <v>0.35</v>
      </c>
      <c r="I627" s="28">
        <v>23.95</v>
      </c>
      <c r="J627" s="28">
        <v>0</v>
      </c>
      <c r="K627" s="28">
        <v>7.44</v>
      </c>
      <c r="L627" s="28">
        <v>116.85</v>
      </c>
      <c r="M627" s="28">
        <v>480.1</v>
      </c>
      <c r="N627" s="28">
        <v>111.5</v>
      </c>
      <c r="O627" s="38">
        <v>8.26</v>
      </c>
    </row>
    <row r="628" spans="1:16" s="35" customFormat="1" x14ac:dyDescent="0.3">
      <c r="A628" s="30">
        <v>148</v>
      </c>
      <c r="B628" s="31" t="s">
        <v>210</v>
      </c>
      <c r="C628" s="27">
        <v>60</v>
      </c>
      <c r="D628" s="33">
        <v>0.8</v>
      </c>
      <c r="E628" s="33">
        <v>0.1</v>
      </c>
      <c r="F628" s="33">
        <v>2.5</v>
      </c>
      <c r="G628" s="33">
        <v>14</v>
      </c>
      <c r="H628" s="33">
        <v>0.03</v>
      </c>
      <c r="I628" s="33">
        <v>10</v>
      </c>
      <c r="J628" s="33">
        <v>0</v>
      </c>
      <c r="K628" s="33">
        <v>0.1</v>
      </c>
      <c r="L628" s="33">
        <v>23</v>
      </c>
      <c r="M628" s="33">
        <v>42</v>
      </c>
      <c r="N628" s="33">
        <v>14</v>
      </c>
      <c r="O628" s="34">
        <v>0.6</v>
      </c>
    </row>
    <row r="629" spans="1:16" s="35" customFormat="1" x14ac:dyDescent="0.3">
      <c r="A629" s="30"/>
      <c r="B629" s="76" t="s">
        <v>13</v>
      </c>
      <c r="C629" s="32">
        <v>60</v>
      </c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4"/>
    </row>
    <row r="630" spans="1:16" s="29" customFormat="1" x14ac:dyDescent="0.3">
      <c r="A630" s="36">
        <v>119</v>
      </c>
      <c r="B630" s="90" t="s">
        <v>64</v>
      </c>
      <c r="C630" s="27">
        <v>250</v>
      </c>
      <c r="D630" s="33">
        <v>2.13</v>
      </c>
      <c r="E630" s="33">
        <v>5.0999999999999996</v>
      </c>
      <c r="F630" s="33">
        <v>14.55</v>
      </c>
      <c r="G630" s="33">
        <v>112.5</v>
      </c>
      <c r="H630" s="33">
        <v>0.05</v>
      </c>
      <c r="I630" s="33">
        <v>9.9499999999999993</v>
      </c>
      <c r="J630" s="33">
        <v>0</v>
      </c>
      <c r="K630" s="33">
        <v>2.4300000000000002</v>
      </c>
      <c r="L630" s="33">
        <v>26.25</v>
      </c>
      <c r="M630" s="33">
        <v>67</v>
      </c>
      <c r="N630" s="33">
        <v>19.5</v>
      </c>
      <c r="O630" s="34">
        <v>0.73</v>
      </c>
      <c r="P630" s="19"/>
    </row>
    <row r="631" spans="1:16" s="35" customFormat="1" x14ac:dyDescent="0.3">
      <c r="A631" s="30"/>
      <c r="B631" s="76" t="s">
        <v>104</v>
      </c>
      <c r="C631" s="32">
        <v>10</v>
      </c>
      <c r="D631" s="33"/>
      <c r="E631" s="33"/>
      <c r="F631" s="33"/>
      <c r="G631" s="33"/>
      <c r="H631" s="33"/>
      <c r="I631" s="28"/>
      <c r="J631" s="33"/>
      <c r="K631" s="33"/>
      <c r="L631" s="33"/>
      <c r="M631" s="33"/>
      <c r="N631" s="33"/>
      <c r="O631" s="34"/>
    </row>
    <row r="632" spans="1:16" x14ac:dyDescent="0.3">
      <c r="A632" s="36"/>
      <c r="B632" s="37" t="s">
        <v>142</v>
      </c>
      <c r="C632" s="32">
        <v>10</v>
      </c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4"/>
    </row>
    <row r="633" spans="1:16" x14ac:dyDescent="0.3">
      <c r="A633" s="36"/>
      <c r="B633" s="37" t="s">
        <v>216</v>
      </c>
      <c r="C633" s="32">
        <v>0</v>
      </c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4"/>
    </row>
    <row r="634" spans="1:16" x14ac:dyDescent="0.3">
      <c r="A634" s="36"/>
      <c r="B634" s="37" t="s">
        <v>105</v>
      </c>
      <c r="C634" s="32">
        <v>10</v>
      </c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4"/>
    </row>
    <row r="635" spans="1:16" s="35" customFormat="1" x14ac:dyDescent="0.3">
      <c r="A635" s="30"/>
      <c r="B635" s="76" t="s">
        <v>106</v>
      </c>
      <c r="C635" s="32">
        <v>9.75</v>
      </c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4"/>
    </row>
    <row r="636" spans="1:16" x14ac:dyDescent="0.3">
      <c r="A636" s="36"/>
      <c r="B636" s="37" t="s">
        <v>107</v>
      </c>
      <c r="C636" s="32">
        <v>30</v>
      </c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4"/>
    </row>
    <row r="637" spans="1:16" x14ac:dyDescent="0.3">
      <c r="A637" s="36"/>
      <c r="B637" s="37" t="s">
        <v>124</v>
      </c>
      <c r="C637" s="32">
        <v>25.12</v>
      </c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4"/>
    </row>
    <row r="638" spans="1:16" x14ac:dyDescent="0.3">
      <c r="A638" s="36"/>
      <c r="B638" s="37" t="s">
        <v>110</v>
      </c>
      <c r="C638" s="32">
        <v>5</v>
      </c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4"/>
    </row>
    <row r="639" spans="1:16" x14ac:dyDescent="0.3">
      <c r="A639" s="36">
        <v>328</v>
      </c>
      <c r="B639" s="90" t="s">
        <v>66</v>
      </c>
      <c r="C639" s="27">
        <v>210</v>
      </c>
      <c r="D639" s="33">
        <v>22.4</v>
      </c>
      <c r="E639" s="33">
        <v>23.5</v>
      </c>
      <c r="F639" s="33">
        <v>14</v>
      </c>
      <c r="G639" s="33">
        <v>357</v>
      </c>
      <c r="H639" s="33">
        <v>0.14000000000000001</v>
      </c>
      <c r="I639" s="33">
        <v>3.9</v>
      </c>
      <c r="J639" s="33">
        <v>0</v>
      </c>
      <c r="K639" s="33">
        <v>3.7</v>
      </c>
      <c r="L639" s="33">
        <v>27.2</v>
      </c>
      <c r="M639" s="33">
        <v>264.7</v>
      </c>
      <c r="N639" s="33">
        <v>47.9</v>
      </c>
      <c r="O639" s="34">
        <v>3.92</v>
      </c>
    </row>
    <row r="640" spans="1:16" x14ac:dyDescent="0.3">
      <c r="A640" s="36"/>
      <c r="B640" s="37" t="s">
        <v>260</v>
      </c>
      <c r="C640" s="32">
        <v>112</v>
      </c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4"/>
    </row>
    <row r="641" spans="1:15" x14ac:dyDescent="0.3">
      <c r="A641" s="36"/>
      <c r="B641" s="37" t="s">
        <v>103</v>
      </c>
      <c r="C641" s="32">
        <v>7</v>
      </c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4"/>
    </row>
    <row r="642" spans="1:15" x14ac:dyDescent="0.3">
      <c r="A642" s="36"/>
      <c r="B642" s="37" t="s">
        <v>110</v>
      </c>
      <c r="C642" s="32">
        <v>7</v>
      </c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4"/>
    </row>
    <row r="643" spans="1:15" x14ac:dyDescent="0.3">
      <c r="A643" s="36"/>
      <c r="B643" s="37" t="s">
        <v>105</v>
      </c>
      <c r="C643" s="32">
        <v>13.64</v>
      </c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4"/>
    </row>
    <row r="644" spans="1:15" x14ac:dyDescent="0.3">
      <c r="A644" s="36"/>
      <c r="B644" s="37" t="s">
        <v>124</v>
      </c>
      <c r="C644" s="32">
        <v>103.64</v>
      </c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4"/>
    </row>
    <row r="645" spans="1:15" x14ac:dyDescent="0.3">
      <c r="A645" s="36">
        <v>494</v>
      </c>
      <c r="B645" s="90" t="s">
        <v>261</v>
      </c>
      <c r="C645" s="27">
        <v>200</v>
      </c>
      <c r="D645" s="33">
        <v>0.3</v>
      </c>
      <c r="E645" s="33">
        <v>0.01</v>
      </c>
      <c r="F645" s="33">
        <v>17.5</v>
      </c>
      <c r="G645" s="33">
        <v>72</v>
      </c>
      <c r="H645" s="33">
        <v>0</v>
      </c>
      <c r="I645" s="33">
        <v>0.1</v>
      </c>
      <c r="J645" s="33">
        <v>0</v>
      </c>
      <c r="K645" s="33">
        <v>0.1</v>
      </c>
      <c r="L645" s="33">
        <v>16.399999999999999</v>
      </c>
      <c r="M645" s="33">
        <v>10.7</v>
      </c>
      <c r="N645" s="33">
        <v>4.3</v>
      </c>
      <c r="O645" s="34">
        <v>0.9</v>
      </c>
    </row>
    <row r="646" spans="1:15" x14ac:dyDescent="0.3">
      <c r="A646" s="36"/>
      <c r="B646" s="37" t="s">
        <v>95</v>
      </c>
      <c r="C646" s="32">
        <v>10</v>
      </c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4"/>
    </row>
    <row r="647" spans="1:15" s="35" customFormat="1" x14ac:dyDescent="0.3">
      <c r="A647" s="30"/>
      <c r="B647" s="76" t="s">
        <v>147</v>
      </c>
      <c r="C647" s="32">
        <v>20</v>
      </c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4"/>
    </row>
    <row r="648" spans="1:15" x14ac:dyDescent="0.3">
      <c r="A648" s="36"/>
      <c r="B648" s="90" t="s">
        <v>42</v>
      </c>
      <c r="C648" s="27">
        <v>40</v>
      </c>
      <c r="D648" s="33">
        <v>3.8</v>
      </c>
      <c r="E648" s="33">
        <v>0.4</v>
      </c>
      <c r="F648" s="33">
        <v>24.6</v>
      </c>
      <c r="G648" s="33">
        <v>117.5</v>
      </c>
      <c r="H648" s="33">
        <v>0.06</v>
      </c>
      <c r="I648" s="33">
        <v>0</v>
      </c>
      <c r="J648" s="33">
        <v>0</v>
      </c>
      <c r="K648" s="33">
        <v>0.55000000000000004</v>
      </c>
      <c r="L648" s="33">
        <v>10</v>
      </c>
      <c r="M648" s="33">
        <v>32.5</v>
      </c>
      <c r="N648" s="33">
        <v>7</v>
      </c>
      <c r="O648" s="34">
        <v>0.55000000000000004</v>
      </c>
    </row>
    <row r="649" spans="1:15" x14ac:dyDescent="0.3">
      <c r="A649" s="36"/>
      <c r="B649" s="90" t="s">
        <v>26</v>
      </c>
      <c r="C649" s="27">
        <v>30</v>
      </c>
      <c r="D649" s="33">
        <v>2.64</v>
      </c>
      <c r="E649" s="33">
        <v>0.48</v>
      </c>
      <c r="F649" s="33">
        <v>13.36</v>
      </c>
      <c r="G649" s="33">
        <v>69.599999999999994</v>
      </c>
      <c r="H649" s="33">
        <v>7.0000000000000007E-2</v>
      </c>
      <c r="I649" s="33">
        <v>0</v>
      </c>
      <c r="J649" s="33">
        <v>0</v>
      </c>
      <c r="K649" s="33">
        <v>0.56000000000000005</v>
      </c>
      <c r="L649" s="33">
        <v>14</v>
      </c>
      <c r="M649" s="33">
        <v>63.2</v>
      </c>
      <c r="N649" s="33">
        <v>18.8</v>
      </c>
      <c r="O649" s="34">
        <v>1.56</v>
      </c>
    </row>
    <row r="650" spans="1:15" x14ac:dyDescent="0.3">
      <c r="A650" s="36"/>
      <c r="B650" s="90" t="s">
        <v>317</v>
      </c>
      <c r="C650" s="27">
        <f>C628+C630+C639+C645+C648+C649</f>
        <v>790</v>
      </c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4"/>
    </row>
    <row r="651" spans="1:15" x14ac:dyDescent="0.3">
      <c r="A651" s="36"/>
      <c r="B651" s="90" t="s">
        <v>262</v>
      </c>
      <c r="C651" s="32"/>
      <c r="D651" s="28">
        <v>31.21</v>
      </c>
      <c r="E651" s="28">
        <v>31.17</v>
      </c>
      <c r="F651" s="28">
        <v>98.31</v>
      </c>
      <c r="G651" s="28">
        <v>799.65</v>
      </c>
      <c r="H651" s="28">
        <v>0.35</v>
      </c>
      <c r="I651" s="28">
        <v>20.309999999999999</v>
      </c>
      <c r="J651" s="28">
        <v>84.1</v>
      </c>
      <c r="K651" s="28">
        <v>10.52</v>
      </c>
      <c r="L651" s="28">
        <v>99.6</v>
      </c>
      <c r="M651" s="28">
        <v>304.23</v>
      </c>
      <c r="N651" s="28">
        <v>103.2</v>
      </c>
      <c r="O651" s="38">
        <v>5.88</v>
      </c>
    </row>
    <row r="652" spans="1:15" ht="28.8" x14ac:dyDescent="0.3">
      <c r="A652" s="36">
        <v>20</v>
      </c>
      <c r="B652" s="90" t="s">
        <v>263</v>
      </c>
      <c r="C652" s="27">
        <v>60</v>
      </c>
      <c r="D652" s="33">
        <v>0.6</v>
      </c>
      <c r="E652" s="33">
        <v>3.72</v>
      </c>
      <c r="F652" s="33">
        <v>2.1</v>
      </c>
      <c r="G652" s="33">
        <v>43.8</v>
      </c>
      <c r="H652" s="33">
        <v>0.03</v>
      </c>
      <c r="I652" s="33">
        <v>8.0399999999999991</v>
      </c>
      <c r="J652" s="33">
        <v>0</v>
      </c>
      <c r="K652" s="33">
        <v>2.34</v>
      </c>
      <c r="L652" s="33">
        <v>10.5</v>
      </c>
      <c r="M652" s="33">
        <v>18.36</v>
      </c>
      <c r="N652" s="33">
        <v>9.7799999999999994</v>
      </c>
      <c r="O652" s="34">
        <v>0.43</v>
      </c>
    </row>
    <row r="653" spans="1:15" x14ac:dyDescent="0.3">
      <c r="A653" s="36"/>
      <c r="B653" s="37" t="s">
        <v>148</v>
      </c>
      <c r="C653" s="32">
        <v>12.12</v>
      </c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4"/>
    </row>
    <row r="654" spans="1:15" s="35" customFormat="1" x14ac:dyDescent="0.3">
      <c r="A654" s="30"/>
      <c r="B654" s="76" t="s">
        <v>218</v>
      </c>
      <c r="C654" s="32">
        <v>38.159999999999997</v>
      </c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4"/>
    </row>
    <row r="655" spans="1:15" x14ac:dyDescent="0.3">
      <c r="A655" s="36"/>
      <c r="B655" s="37" t="s">
        <v>216</v>
      </c>
      <c r="C655" s="32">
        <v>0.15</v>
      </c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4"/>
    </row>
    <row r="656" spans="1:15" x14ac:dyDescent="0.3">
      <c r="A656" s="36"/>
      <c r="B656" s="37" t="s">
        <v>105</v>
      </c>
      <c r="C656" s="32">
        <v>6.72</v>
      </c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4"/>
    </row>
    <row r="657" spans="1:16" s="35" customFormat="1" x14ac:dyDescent="0.3">
      <c r="A657" s="30"/>
      <c r="B657" s="76" t="s">
        <v>110</v>
      </c>
      <c r="C657" s="32">
        <v>3.6</v>
      </c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4"/>
    </row>
    <row r="658" spans="1:16" s="35" customFormat="1" ht="28.8" x14ac:dyDescent="0.3">
      <c r="A658" s="30">
        <v>330</v>
      </c>
      <c r="B658" s="91" t="s">
        <v>72</v>
      </c>
      <c r="C658" s="27">
        <v>250</v>
      </c>
      <c r="D658" s="33">
        <v>2.67</v>
      </c>
      <c r="E658" s="33">
        <v>2.57</v>
      </c>
      <c r="F658" s="33">
        <v>16.75</v>
      </c>
      <c r="G658" s="33">
        <v>100.75</v>
      </c>
      <c r="H658" s="33">
        <v>0.11</v>
      </c>
      <c r="I658" s="33">
        <v>7.77</v>
      </c>
      <c r="J658" s="33">
        <v>1.7</v>
      </c>
      <c r="K658" s="33">
        <v>1.37</v>
      </c>
      <c r="L658" s="33">
        <v>22.9</v>
      </c>
      <c r="M658" s="33">
        <v>66.47</v>
      </c>
      <c r="N658" s="33">
        <v>24.32</v>
      </c>
      <c r="O658" s="34">
        <v>1.08</v>
      </c>
    </row>
    <row r="659" spans="1:16" s="29" customFormat="1" x14ac:dyDescent="0.3">
      <c r="A659" s="25"/>
      <c r="B659" s="37" t="s">
        <v>105</v>
      </c>
      <c r="C659" s="27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19"/>
    </row>
    <row r="660" spans="1:16" s="35" customFormat="1" x14ac:dyDescent="0.3">
      <c r="A660" s="30"/>
      <c r="B660" s="76" t="s">
        <v>106</v>
      </c>
      <c r="C660" s="32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4"/>
    </row>
    <row r="661" spans="1:16" x14ac:dyDescent="0.3">
      <c r="A661" s="36"/>
      <c r="B661" s="37" t="s">
        <v>119</v>
      </c>
      <c r="C661" s="32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4"/>
    </row>
    <row r="662" spans="1:16" x14ac:dyDescent="0.3">
      <c r="A662" s="36"/>
      <c r="B662" s="37" t="s">
        <v>124</v>
      </c>
      <c r="C662" s="32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4"/>
    </row>
    <row r="663" spans="1:16" x14ac:dyDescent="0.3">
      <c r="A663" s="36"/>
      <c r="B663" s="37" t="s">
        <v>110</v>
      </c>
      <c r="C663" s="32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4"/>
    </row>
    <row r="664" spans="1:16" x14ac:dyDescent="0.3">
      <c r="A664" s="36">
        <v>375</v>
      </c>
      <c r="B664" s="90" t="s">
        <v>78</v>
      </c>
      <c r="C664" s="27">
        <v>210</v>
      </c>
      <c r="D664" s="33">
        <v>21.2</v>
      </c>
      <c r="E664" s="33">
        <v>23.8</v>
      </c>
      <c r="F664" s="33">
        <v>27.3</v>
      </c>
      <c r="G664" s="33">
        <v>408</v>
      </c>
      <c r="H664" s="33">
        <v>0.06</v>
      </c>
      <c r="I664" s="33">
        <v>1.2</v>
      </c>
      <c r="J664" s="33">
        <v>82.4</v>
      </c>
      <c r="K664" s="33">
        <v>5.6</v>
      </c>
      <c r="L664" s="33">
        <v>28.7</v>
      </c>
      <c r="M664" s="33">
        <v>115.7</v>
      </c>
      <c r="N664" s="33">
        <v>37.4</v>
      </c>
      <c r="O664" s="34">
        <v>1.53</v>
      </c>
    </row>
    <row r="665" spans="1:16" s="35" customFormat="1" x14ac:dyDescent="0.3">
      <c r="A665" s="30"/>
      <c r="B665" s="76" t="s">
        <v>112</v>
      </c>
      <c r="C665" s="32">
        <v>48.5</v>
      </c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4"/>
    </row>
    <row r="666" spans="1:16" x14ac:dyDescent="0.3">
      <c r="A666" s="36"/>
      <c r="B666" s="37" t="s">
        <v>231</v>
      </c>
      <c r="C666" s="32">
        <v>70</v>
      </c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4"/>
    </row>
    <row r="667" spans="1:16" x14ac:dyDescent="0.3">
      <c r="A667" s="36"/>
      <c r="B667" s="37" t="s">
        <v>216</v>
      </c>
      <c r="C667" s="32">
        <v>0.9</v>
      </c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4"/>
    </row>
    <row r="668" spans="1:16" x14ac:dyDescent="0.3">
      <c r="A668" s="36"/>
      <c r="B668" s="37" t="s">
        <v>105</v>
      </c>
      <c r="C668" s="32">
        <v>18.399999999999999</v>
      </c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4"/>
    </row>
    <row r="669" spans="1:16" x14ac:dyDescent="0.3">
      <c r="A669" s="36"/>
      <c r="B669" s="37" t="s">
        <v>106</v>
      </c>
      <c r="C669" s="32">
        <v>10.9</v>
      </c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4"/>
    </row>
    <row r="670" spans="1:16" x14ac:dyDescent="0.3">
      <c r="A670" s="36"/>
      <c r="B670" s="37" t="s">
        <v>110</v>
      </c>
      <c r="C670" s="32">
        <v>11</v>
      </c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4"/>
    </row>
    <row r="671" spans="1:16" x14ac:dyDescent="0.3">
      <c r="A671" s="36">
        <v>487</v>
      </c>
      <c r="B671" s="90" t="s">
        <v>264</v>
      </c>
      <c r="C671" s="27">
        <v>200</v>
      </c>
      <c r="D671" s="33">
        <v>0.3</v>
      </c>
      <c r="E671" s="33">
        <v>0.2</v>
      </c>
      <c r="F671" s="33">
        <v>14.2</v>
      </c>
      <c r="G671" s="33">
        <v>60</v>
      </c>
      <c r="H671" s="33">
        <v>0.02</v>
      </c>
      <c r="I671" s="33">
        <v>3.3</v>
      </c>
      <c r="J671" s="33">
        <v>0</v>
      </c>
      <c r="K671" s="33">
        <v>0.1</v>
      </c>
      <c r="L671" s="33">
        <v>13.5</v>
      </c>
      <c r="M671" s="33">
        <v>8</v>
      </c>
      <c r="N671" s="33">
        <v>5.9</v>
      </c>
      <c r="O671" s="34">
        <v>1.1599999999999999</v>
      </c>
    </row>
    <row r="672" spans="1:16" x14ac:dyDescent="0.3">
      <c r="A672" s="36"/>
      <c r="B672" s="37" t="s">
        <v>120</v>
      </c>
      <c r="C672" s="32">
        <v>49.2</v>
      </c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4"/>
    </row>
    <row r="673" spans="1:15" x14ac:dyDescent="0.3">
      <c r="A673" s="36"/>
      <c r="B673" s="37" t="s">
        <v>95</v>
      </c>
      <c r="C673" s="32">
        <v>10</v>
      </c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4"/>
    </row>
    <row r="674" spans="1:15" x14ac:dyDescent="0.3">
      <c r="A674" s="36"/>
      <c r="B674" s="37" t="s">
        <v>116</v>
      </c>
      <c r="C674" s="32">
        <v>14.4</v>
      </c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4"/>
    </row>
    <row r="675" spans="1:15" x14ac:dyDescent="0.3">
      <c r="A675" s="36"/>
      <c r="B675" s="90" t="s">
        <v>42</v>
      </c>
      <c r="C675" s="27">
        <v>40</v>
      </c>
      <c r="D675" s="33">
        <v>3.8</v>
      </c>
      <c r="E675" s="33">
        <v>0.4</v>
      </c>
      <c r="F675" s="33">
        <v>24.6</v>
      </c>
      <c r="G675" s="33">
        <v>117.5</v>
      </c>
      <c r="H675" s="33">
        <v>0.06</v>
      </c>
      <c r="I675" s="33">
        <v>0</v>
      </c>
      <c r="J675" s="33">
        <v>0</v>
      </c>
      <c r="K675" s="33">
        <v>0.55000000000000004</v>
      </c>
      <c r="L675" s="33">
        <v>10</v>
      </c>
      <c r="M675" s="33">
        <v>32.5</v>
      </c>
      <c r="N675" s="33">
        <v>7</v>
      </c>
      <c r="O675" s="34">
        <v>0.55000000000000004</v>
      </c>
    </row>
    <row r="676" spans="1:15" x14ac:dyDescent="0.3">
      <c r="A676" s="36"/>
      <c r="B676" s="90" t="s">
        <v>26</v>
      </c>
      <c r="C676" s="27">
        <v>30</v>
      </c>
      <c r="D676" s="33">
        <v>2.64</v>
      </c>
      <c r="E676" s="33">
        <v>0.48</v>
      </c>
      <c r="F676" s="33">
        <v>13.36</v>
      </c>
      <c r="G676" s="33">
        <v>69.599999999999994</v>
      </c>
      <c r="H676" s="33">
        <v>7.0000000000000007E-2</v>
      </c>
      <c r="I676" s="33">
        <v>0</v>
      </c>
      <c r="J676" s="33">
        <v>0</v>
      </c>
      <c r="K676" s="33">
        <v>0.56000000000000005</v>
      </c>
      <c r="L676" s="33">
        <v>14</v>
      </c>
      <c r="M676" s="33">
        <v>63.2</v>
      </c>
      <c r="N676" s="33">
        <v>18.8</v>
      </c>
      <c r="O676" s="34">
        <v>1.56</v>
      </c>
    </row>
    <row r="677" spans="1:15" x14ac:dyDescent="0.3">
      <c r="A677" s="36"/>
      <c r="B677" s="237" t="s">
        <v>316</v>
      </c>
      <c r="C677" s="27">
        <f>C652+C658+C664+C671+C675+C676</f>
        <v>790</v>
      </c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4"/>
    </row>
    <row r="678" spans="1:15" s="35" customFormat="1" x14ac:dyDescent="0.3">
      <c r="A678" s="30"/>
      <c r="B678" s="103" t="s">
        <v>240</v>
      </c>
      <c r="C678" s="32"/>
      <c r="D678" s="28">
        <v>10.7</v>
      </c>
      <c r="E678" s="28">
        <v>17.399999999999999</v>
      </c>
      <c r="F678" s="28">
        <v>36.5</v>
      </c>
      <c r="G678" s="28">
        <v>442</v>
      </c>
      <c r="H678" s="28">
        <v>7.0000000000000007E-2</v>
      </c>
      <c r="I678" s="28">
        <v>8.1</v>
      </c>
      <c r="J678" s="28">
        <v>0.14000000000000001</v>
      </c>
      <c r="K678" s="28">
        <v>0.7</v>
      </c>
      <c r="L678" s="28">
        <v>40</v>
      </c>
      <c r="M678" s="28">
        <v>53</v>
      </c>
      <c r="N678" s="28">
        <v>11</v>
      </c>
      <c r="O678" s="38">
        <v>1.4</v>
      </c>
    </row>
    <row r="679" spans="1:15" x14ac:dyDescent="0.3">
      <c r="A679" s="36"/>
      <c r="B679" s="91" t="s">
        <v>265</v>
      </c>
      <c r="C679" s="27">
        <v>100</v>
      </c>
      <c r="D679" s="33">
        <v>10.1</v>
      </c>
      <c r="E679" s="33">
        <v>17.2</v>
      </c>
      <c r="F679" s="33">
        <v>36.299999999999997</v>
      </c>
      <c r="G679" s="33">
        <v>306</v>
      </c>
      <c r="H679" s="33">
        <v>0.05</v>
      </c>
      <c r="I679" s="33">
        <v>0.1</v>
      </c>
      <c r="J679" s="33">
        <v>0.14000000000000001</v>
      </c>
      <c r="K679" s="33">
        <v>0.7</v>
      </c>
      <c r="L679" s="33">
        <v>20</v>
      </c>
      <c r="M679" s="33">
        <v>53</v>
      </c>
      <c r="N679" s="33">
        <v>11</v>
      </c>
      <c r="O679" s="34">
        <v>0.8</v>
      </c>
    </row>
    <row r="680" spans="1:15" x14ac:dyDescent="0.3">
      <c r="A680" s="36"/>
      <c r="B680" s="37" t="s">
        <v>118</v>
      </c>
      <c r="C680" s="32">
        <v>45.38</v>
      </c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4"/>
    </row>
    <row r="681" spans="1:15" x14ac:dyDescent="0.3">
      <c r="A681" s="36"/>
      <c r="B681" s="37" t="s">
        <v>95</v>
      </c>
      <c r="C681" s="32">
        <v>6.9</v>
      </c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4"/>
    </row>
    <row r="682" spans="1:15" x14ac:dyDescent="0.3">
      <c r="A682" s="36"/>
      <c r="B682" s="37" t="s">
        <v>135</v>
      </c>
      <c r="C682" s="32">
        <v>5</v>
      </c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4"/>
    </row>
    <row r="683" spans="1:15" x14ac:dyDescent="0.3">
      <c r="A683" s="36"/>
      <c r="B683" s="37" t="s">
        <v>225</v>
      </c>
      <c r="C683" s="32">
        <v>1.5</v>
      </c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4"/>
    </row>
    <row r="684" spans="1:15" s="35" customFormat="1" x14ac:dyDescent="0.3">
      <c r="A684" s="30"/>
      <c r="B684" s="37" t="s">
        <v>133</v>
      </c>
      <c r="C684" s="32">
        <v>30</v>
      </c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4"/>
    </row>
    <row r="685" spans="1:15" x14ac:dyDescent="0.3">
      <c r="A685" s="36"/>
      <c r="B685" s="76" t="s">
        <v>96</v>
      </c>
      <c r="C685" s="32">
        <v>5</v>
      </c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4"/>
    </row>
    <row r="686" spans="1:15" x14ac:dyDescent="0.3">
      <c r="A686" s="36"/>
      <c r="B686" s="90" t="s">
        <v>68</v>
      </c>
      <c r="C686" s="27">
        <v>200</v>
      </c>
      <c r="D686" s="33">
        <v>0.6</v>
      </c>
      <c r="E686" s="33">
        <v>0.2</v>
      </c>
      <c r="F686" s="33">
        <v>0.2</v>
      </c>
      <c r="G686" s="33">
        <v>136</v>
      </c>
      <c r="H686" s="33">
        <v>0.02</v>
      </c>
      <c r="I686" s="33">
        <v>8</v>
      </c>
      <c r="J686" s="33">
        <v>0</v>
      </c>
      <c r="K686" s="33">
        <v>0</v>
      </c>
      <c r="L686" s="33">
        <v>20</v>
      </c>
      <c r="M686" s="33">
        <v>0</v>
      </c>
      <c r="N686" s="33">
        <v>0</v>
      </c>
      <c r="O686" s="34">
        <v>0.6</v>
      </c>
    </row>
    <row r="687" spans="1:15" x14ac:dyDescent="0.3">
      <c r="A687" s="36"/>
      <c r="B687" s="90" t="s">
        <v>315</v>
      </c>
      <c r="C687" s="27">
        <v>300</v>
      </c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4"/>
    </row>
    <row r="688" spans="1:15" s="35" customFormat="1" x14ac:dyDescent="0.3">
      <c r="A688" s="30"/>
      <c r="B688" s="37"/>
      <c r="C688" s="32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4"/>
    </row>
    <row r="689" spans="1:16" s="35" customFormat="1" x14ac:dyDescent="0.3">
      <c r="A689" s="30"/>
      <c r="B689" s="31"/>
      <c r="C689" s="32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4"/>
    </row>
    <row r="690" spans="1:16" s="29" customFormat="1" x14ac:dyDescent="0.3">
      <c r="A690" s="25"/>
      <c r="B690" s="31"/>
      <c r="C690" s="27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38"/>
      <c r="P690" s="19"/>
    </row>
    <row r="691" spans="1:16" s="35" customFormat="1" x14ac:dyDescent="0.3">
      <c r="A691" s="30"/>
      <c r="B691" s="47"/>
      <c r="C691" s="32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4"/>
    </row>
    <row r="692" spans="1:16" s="35" customFormat="1" x14ac:dyDescent="0.3">
      <c r="A692" s="30"/>
      <c r="B692" s="31"/>
      <c r="C692" s="32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4"/>
    </row>
    <row r="693" spans="1:16" ht="15" thickBot="1" x14ac:dyDescent="0.35">
      <c r="A693" s="69"/>
      <c r="B693" s="31"/>
      <c r="C693" s="56"/>
      <c r="D693" s="57"/>
      <c r="E693" s="57"/>
      <c r="F693" s="57"/>
      <c r="G693" s="57"/>
      <c r="H693" s="57"/>
      <c r="I693" s="57"/>
      <c r="J693" s="57"/>
      <c r="K693" s="57"/>
      <c r="L693" s="57"/>
      <c r="M693" s="57"/>
      <c r="N693" s="57"/>
      <c r="O693" s="58"/>
    </row>
    <row r="694" spans="1:16" s="44" customFormat="1" ht="16.2" thickBot="1" x14ac:dyDescent="0.35">
      <c r="A694" s="39"/>
      <c r="B694" s="40" t="s">
        <v>22</v>
      </c>
      <c r="C694" s="41"/>
      <c r="D694" s="42">
        <v>56.88</v>
      </c>
      <c r="E694" s="42">
        <v>93.62</v>
      </c>
      <c r="F694" s="42">
        <v>273.36</v>
      </c>
      <c r="G694" s="42">
        <v>2383.09</v>
      </c>
      <c r="H694" s="42">
        <v>1</v>
      </c>
      <c r="I694" s="42">
        <v>53.54</v>
      </c>
      <c r="J694" s="42">
        <v>140.24</v>
      </c>
      <c r="K694" s="42">
        <v>19.11</v>
      </c>
      <c r="L694" s="42">
        <v>492.99</v>
      </c>
      <c r="M694" s="42">
        <v>1109.95</v>
      </c>
      <c r="N694" s="42">
        <v>281.5</v>
      </c>
      <c r="O694" s="42">
        <v>16.36</v>
      </c>
      <c r="P694" s="43"/>
    </row>
    <row r="695" spans="1:16" s="14" customFormat="1" x14ac:dyDescent="0.3">
      <c r="A695" s="45"/>
      <c r="B695" s="46"/>
      <c r="C695" s="17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</row>
    <row r="696" spans="1:16" s="14" customFormat="1" ht="18" x14ac:dyDescent="0.3">
      <c r="A696" s="15"/>
      <c r="B696" s="16" t="s">
        <v>69</v>
      </c>
      <c r="C696" s="17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</row>
    <row r="697" spans="1:16" x14ac:dyDescent="0.3">
      <c r="A697" s="270"/>
      <c r="B697" s="271" t="s">
        <v>311</v>
      </c>
      <c r="C697" s="17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</row>
    <row r="698" spans="1:16" ht="15" thickBot="1" x14ac:dyDescent="0.35">
      <c r="A698" s="270"/>
      <c r="B698" s="271"/>
      <c r="C698" s="17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</row>
    <row r="699" spans="1:16" s="21" customFormat="1" thickBot="1" x14ac:dyDescent="0.35">
      <c r="A699" s="272" t="s">
        <v>5</v>
      </c>
      <c r="B699" s="273" t="s">
        <v>83</v>
      </c>
      <c r="C699" s="274" t="s">
        <v>84</v>
      </c>
      <c r="D699" s="267" t="s">
        <v>3</v>
      </c>
      <c r="E699" s="267"/>
      <c r="F699" s="267"/>
      <c r="G699" s="267" t="s">
        <v>85</v>
      </c>
      <c r="H699" s="267" t="s">
        <v>1</v>
      </c>
      <c r="I699" s="267"/>
      <c r="J699" s="267"/>
      <c r="K699" s="267"/>
      <c r="L699" s="268" t="s">
        <v>2</v>
      </c>
      <c r="M699" s="268"/>
      <c r="N699" s="268"/>
      <c r="O699" s="268"/>
      <c r="P699" s="20"/>
    </row>
    <row r="700" spans="1:16" s="24" customFormat="1" ht="13.8" x14ac:dyDescent="0.3">
      <c r="A700" s="272"/>
      <c r="B700" s="273"/>
      <c r="C700" s="274"/>
      <c r="D700" s="22" t="s">
        <v>86</v>
      </c>
      <c r="E700" s="22" t="s">
        <v>87</v>
      </c>
      <c r="F700" s="22" t="s">
        <v>88</v>
      </c>
      <c r="G700" s="267"/>
      <c r="H700" s="22" t="s">
        <v>89</v>
      </c>
      <c r="I700" s="22" t="s">
        <v>90</v>
      </c>
      <c r="J700" s="22" t="s">
        <v>91</v>
      </c>
      <c r="K700" s="22" t="s">
        <v>92</v>
      </c>
      <c r="L700" s="22" t="s">
        <v>93</v>
      </c>
      <c r="M700" s="22" t="s">
        <v>94</v>
      </c>
      <c r="N700" s="22" t="s">
        <v>0</v>
      </c>
      <c r="O700" s="23" t="s">
        <v>4</v>
      </c>
      <c r="P700" s="14"/>
    </row>
    <row r="701" spans="1:16" s="29" customFormat="1" x14ac:dyDescent="0.3">
      <c r="A701" s="25"/>
      <c r="B701" s="47" t="s">
        <v>266</v>
      </c>
      <c r="C701" s="27" t="s">
        <v>177</v>
      </c>
      <c r="D701" s="28">
        <v>10.76</v>
      </c>
      <c r="E701" s="28">
        <v>14</v>
      </c>
      <c r="F701" s="28">
        <v>48.22</v>
      </c>
      <c r="G701" s="28">
        <f>G702+G708+G712+G715</f>
        <v>470</v>
      </c>
      <c r="H701" s="28">
        <v>0.12</v>
      </c>
      <c r="I701" s="28">
        <v>1.28</v>
      </c>
      <c r="J701" s="28">
        <v>89.3</v>
      </c>
      <c r="K701" s="28">
        <v>0.78</v>
      </c>
      <c r="L701" s="28">
        <v>290.5</v>
      </c>
      <c r="M701" s="28">
        <v>253.2</v>
      </c>
      <c r="N701" s="28">
        <v>39.04</v>
      </c>
      <c r="O701" s="28">
        <v>1.81</v>
      </c>
      <c r="P701" s="19"/>
    </row>
    <row r="702" spans="1:16" s="35" customFormat="1" ht="28.8" x14ac:dyDescent="0.3">
      <c r="A702" s="30">
        <v>230</v>
      </c>
      <c r="B702" s="31" t="s">
        <v>267</v>
      </c>
      <c r="C702" s="27">
        <v>200</v>
      </c>
      <c r="D702" s="33">
        <v>5.46</v>
      </c>
      <c r="E702" s="33">
        <v>6.2</v>
      </c>
      <c r="F702" s="33">
        <v>25.82</v>
      </c>
      <c r="G702" s="33">
        <v>181</v>
      </c>
      <c r="H702" s="33">
        <v>0.1</v>
      </c>
      <c r="I702" s="33">
        <v>1.18</v>
      </c>
      <c r="J702" s="33">
        <v>37</v>
      </c>
      <c r="K702" s="33">
        <v>0.5</v>
      </c>
      <c r="L702" s="33">
        <v>121.7</v>
      </c>
      <c r="M702" s="33">
        <v>146.80000000000001</v>
      </c>
      <c r="N702" s="33">
        <v>27.54</v>
      </c>
      <c r="O702" s="34">
        <v>1.23</v>
      </c>
    </row>
    <row r="703" spans="1:16" x14ac:dyDescent="0.3">
      <c r="A703" s="36"/>
      <c r="B703" s="37" t="s">
        <v>99</v>
      </c>
      <c r="C703" s="32">
        <v>90</v>
      </c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4"/>
    </row>
    <row r="704" spans="1:16" x14ac:dyDescent="0.3">
      <c r="A704" s="36"/>
      <c r="B704" s="37" t="s">
        <v>96</v>
      </c>
      <c r="C704" s="32">
        <v>4</v>
      </c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4"/>
    </row>
    <row r="705" spans="1:16" x14ac:dyDescent="0.3">
      <c r="A705" s="36"/>
      <c r="B705" s="37" t="s">
        <v>95</v>
      </c>
      <c r="C705" s="32">
        <v>4</v>
      </c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4"/>
    </row>
    <row r="706" spans="1:16" x14ac:dyDescent="0.3">
      <c r="A706" s="36"/>
      <c r="B706" s="37" t="s">
        <v>235</v>
      </c>
      <c r="C706" s="32">
        <v>25</v>
      </c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4"/>
    </row>
    <row r="707" spans="1:16" x14ac:dyDescent="0.3">
      <c r="A707" s="36"/>
      <c r="B707" s="37" t="s">
        <v>216</v>
      </c>
      <c r="C707" s="32">
        <v>1</v>
      </c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4"/>
    </row>
    <row r="708" spans="1:16" x14ac:dyDescent="0.3">
      <c r="A708" s="36"/>
      <c r="B708" s="90" t="s">
        <v>174</v>
      </c>
      <c r="C708" s="27">
        <v>45</v>
      </c>
      <c r="D708" s="33">
        <v>5.2</v>
      </c>
      <c r="E708" s="33">
        <v>7.8</v>
      </c>
      <c r="F708" s="33">
        <v>7.4</v>
      </c>
      <c r="G708" s="33">
        <v>121</v>
      </c>
      <c r="H708" s="33">
        <v>0.02</v>
      </c>
      <c r="I708" s="33">
        <v>0.1</v>
      </c>
      <c r="J708" s="33">
        <v>52.3</v>
      </c>
      <c r="K708" s="33">
        <v>0.28000000000000003</v>
      </c>
      <c r="L708" s="33">
        <v>157.80000000000001</v>
      </c>
      <c r="M708" s="33">
        <v>103.4</v>
      </c>
      <c r="N708" s="33">
        <v>10.5</v>
      </c>
      <c r="O708" s="34">
        <v>0.28000000000000003</v>
      </c>
    </row>
    <row r="709" spans="1:16" x14ac:dyDescent="0.3">
      <c r="A709" s="36"/>
      <c r="B709" s="37" t="s">
        <v>268</v>
      </c>
      <c r="C709" s="32">
        <v>15</v>
      </c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4"/>
    </row>
    <row r="710" spans="1:16" x14ac:dyDescent="0.3">
      <c r="A710" s="36"/>
      <c r="B710" s="37" t="s">
        <v>42</v>
      </c>
      <c r="C710" s="32">
        <v>20</v>
      </c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4"/>
    </row>
    <row r="711" spans="1:16" s="35" customFormat="1" x14ac:dyDescent="0.3">
      <c r="A711" s="30"/>
      <c r="B711" s="76" t="s">
        <v>96</v>
      </c>
      <c r="C711" s="32">
        <v>5</v>
      </c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4"/>
    </row>
    <row r="712" spans="1:16" x14ac:dyDescent="0.3">
      <c r="A712" s="36">
        <v>457</v>
      </c>
      <c r="B712" s="90" t="s">
        <v>25</v>
      </c>
      <c r="C712" s="27">
        <v>200</v>
      </c>
      <c r="D712" s="33">
        <v>0.1</v>
      </c>
      <c r="E712" s="33">
        <v>0</v>
      </c>
      <c r="F712" s="33">
        <v>15</v>
      </c>
      <c r="G712" s="33">
        <v>60</v>
      </c>
      <c r="H712" s="33">
        <v>0</v>
      </c>
      <c r="I712" s="33">
        <v>0</v>
      </c>
      <c r="J712" s="33">
        <v>0</v>
      </c>
      <c r="K712" s="33">
        <v>0</v>
      </c>
      <c r="L712" s="33">
        <v>11</v>
      </c>
      <c r="M712" s="33">
        <v>3</v>
      </c>
      <c r="N712" s="33">
        <v>1</v>
      </c>
      <c r="O712" s="34">
        <v>0.3</v>
      </c>
    </row>
    <row r="713" spans="1:16" x14ac:dyDescent="0.3">
      <c r="A713" s="36"/>
      <c r="B713" s="37" t="s">
        <v>95</v>
      </c>
      <c r="C713" s="32">
        <v>10</v>
      </c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4"/>
    </row>
    <row r="714" spans="1:16" s="35" customFormat="1" x14ac:dyDescent="0.3">
      <c r="A714" s="30"/>
      <c r="B714" s="76" t="s">
        <v>123</v>
      </c>
      <c r="C714" s="32">
        <v>1</v>
      </c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4"/>
    </row>
    <row r="715" spans="1:16" x14ac:dyDescent="0.3">
      <c r="A715" s="36"/>
      <c r="B715" s="90" t="s">
        <v>254</v>
      </c>
      <c r="C715" s="27">
        <v>60</v>
      </c>
      <c r="D715" s="33"/>
      <c r="E715" s="33"/>
      <c r="F715" s="33"/>
      <c r="G715" s="33">
        <v>108</v>
      </c>
      <c r="H715" s="33"/>
      <c r="I715" s="33"/>
      <c r="J715" s="33"/>
      <c r="K715" s="33"/>
      <c r="L715" s="33"/>
      <c r="M715" s="33"/>
      <c r="N715" s="33"/>
      <c r="O715" s="34"/>
    </row>
    <row r="716" spans="1:16" x14ac:dyDescent="0.3">
      <c r="A716" s="36"/>
      <c r="B716" s="90" t="s">
        <v>312</v>
      </c>
      <c r="C716" s="27">
        <f>C702+C708+C712+C715</f>
        <v>505</v>
      </c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4"/>
    </row>
    <row r="717" spans="1:16" x14ac:dyDescent="0.3">
      <c r="A717" s="36">
        <v>2</v>
      </c>
      <c r="B717" s="90" t="s">
        <v>205</v>
      </c>
      <c r="C717" s="27"/>
      <c r="D717" s="28">
        <v>39.39</v>
      </c>
      <c r="E717" s="28">
        <v>28.26</v>
      </c>
      <c r="F717" s="28">
        <v>123.47</v>
      </c>
      <c r="G717" s="28">
        <v>908.5</v>
      </c>
      <c r="H717" s="28">
        <v>21.78</v>
      </c>
      <c r="I717" s="28">
        <v>31.53</v>
      </c>
      <c r="J717" s="28">
        <v>13</v>
      </c>
      <c r="K717" s="28">
        <v>7.63</v>
      </c>
      <c r="L717" s="28">
        <v>155.49</v>
      </c>
      <c r="M717" s="28">
        <v>551.01</v>
      </c>
      <c r="N717" s="28">
        <v>141.59</v>
      </c>
      <c r="O717" s="38">
        <v>8.68</v>
      </c>
    </row>
    <row r="718" spans="1:16" x14ac:dyDescent="0.3">
      <c r="A718" s="36"/>
      <c r="B718" s="90" t="s">
        <v>127</v>
      </c>
      <c r="C718" s="27">
        <v>60</v>
      </c>
      <c r="D718" s="33">
        <v>0.78</v>
      </c>
      <c r="E718" s="33">
        <v>3.72</v>
      </c>
      <c r="F718" s="33">
        <v>3.66</v>
      </c>
      <c r="G718" s="33">
        <v>51</v>
      </c>
      <c r="H718" s="33">
        <v>21.3</v>
      </c>
      <c r="I718" s="33">
        <v>7.98</v>
      </c>
      <c r="J718" s="33">
        <v>0</v>
      </c>
      <c r="K718" s="33">
        <v>1.74</v>
      </c>
      <c r="L718" s="33">
        <v>21.3</v>
      </c>
      <c r="M718" s="33">
        <v>19.559999999999999</v>
      </c>
      <c r="N718" s="33">
        <v>12.3</v>
      </c>
      <c r="O718" s="34">
        <v>0.61</v>
      </c>
    </row>
    <row r="719" spans="1:16" s="35" customFormat="1" x14ac:dyDescent="0.3">
      <c r="A719" s="30"/>
      <c r="B719" s="76" t="s">
        <v>120</v>
      </c>
      <c r="C719" s="32">
        <v>14.76</v>
      </c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4"/>
    </row>
    <row r="720" spans="1:16" s="35" customFormat="1" x14ac:dyDescent="0.3">
      <c r="A720" s="30"/>
      <c r="B720" s="76" t="s">
        <v>216</v>
      </c>
      <c r="C720" s="32">
        <v>0.25</v>
      </c>
      <c r="D720" s="33"/>
      <c r="E720" s="33"/>
      <c r="F720" s="33"/>
      <c r="G720" s="33"/>
      <c r="H720" s="33"/>
      <c r="I720" s="33"/>
      <c r="J720" s="33"/>
      <c r="L720" s="33"/>
      <c r="M720" s="33"/>
      <c r="N720" s="33"/>
      <c r="O720" s="33"/>
      <c r="P720" s="34"/>
    </row>
    <row r="721" spans="1:16" s="29" customFormat="1" x14ac:dyDescent="0.3">
      <c r="A721" s="25"/>
      <c r="B721" s="37" t="s">
        <v>106</v>
      </c>
      <c r="C721" s="32">
        <v>16.38</v>
      </c>
      <c r="D721" s="28"/>
      <c r="E721" s="28"/>
      <c r="F721" s="28"/>
      <c r="G721" s="28"/>
      <c r="H721" s="28"/>
      <c r="I721" s="28"/>
      <c r="J721" s="28"/>
      <c r="L721" s="28"/>
      <c r="M721" s="28"/>
      <c r="N721" s="28"/>
      <c r="O721" s="28"/>
      <c r="P721" s="28"/>
    </row>
    <row r="722" spans="1:16" s="35" customFormat="1" x14ac:dyDescent="0.3">
      <c r="A722" s="30"/>
      <c r="B722" s="76" t="s">
        <v>107</v>
      </c>
      <c r="C722" s="32">
        <v>30.34</v>
      </c>
      <c r="D722" s="33"/>
      <c r="E722" s="33"/>
      <c r="F722" s="33"/>
      <c r="G722" s="33"/>
      <c r="H722" s="33"/>
      <c r="I722" s="33"/>
      <c r="J722" s="33"/>
      <c r="L722" s="33"/>
      <c r="M722" s="33"/>
      <c r="N722" s="33"/>
      <c r="O722" s="33"/>
      <c r="P722" s="34"/>
    </row>
    <row r="723" spans="1:16" x14ac:dyDescent="0.3">
      <c r="A723" s="36"/>
      <c r="B723" s="37" t="s">
        <v>111</v>
      </c>
      <c r="C723" s="32">
        <v>3</v>
      </c>
      <c r="D723" s="33"/>
      <c r="E723" s="33"/>
      <c r="F723" s="33"/>
      <c r="G723" s="33"/>
      <c r="H723" s="33"/>
      <c r="I723" s="33"/>
      <c r="J723" s="33"/>
      <c r="L723" s="33"/>
      <c r="M723" s="33"/>
      <c r="N723" s="33"/>
      <c r="O723" s="33"/>
      <c r="P723" s="34"/>
    </row>
    <row r="724" spans="1:16" s="35" customFormat="1" x14ac:dyDescent="0.3">
      <c r="A724" s="30"/>
      <c r="B724" s="76" t="s">
        <v>110</v>
      </c>
      <c r="C724" s="32">
        <v>3.6</v>
      </c>
      <c r="D724" s="33"/>
      <c r="E724" s="33"/>
      <c r="F724" s="33"/>
      <c r="G724" s="33"/>
      <c r="H724" s="33"/>
      <c r="I724" s="33"/>
      <c r="J724" s="33"/>
      <c r="L724" s="33"/>
      <c r="M724" s="33"/>
      <c r="N724" s="33"/>
      <c r="O724" s="33"/>
      <c r="P724" s="34"/>
    </row>
    <row r="725" spans="1:16" x14ac:dyDescent="0.3">
      <c r="A725" s="36">
        <v>121</v>
      </c>
      <c r="B725" s="90" t="s">
        <v>71</v>
      </c>
      <c r="C725" s="27">
        <v>250</v>
      </c>
      <c r="D725" s="33">
        <v>6.92</v>
      </c>
      <c r="E725" s="33">
        <v>2.3199999999999998</v>
      </c>
      <c r="F725" s="33">
        <v>12.25</v>
      </c>
      <c r="G725" s="33">
        <v>97.5</v>
      </c>
      <c r="H725" s="33">
        <v>0.14000000000000001</v>
      </c>
      <c r="I725" s="33">
        <v>9.4</v>
      </c>
      <c r="J725" s="33">
        <v>13</v>
      </c>
      <c r="K725" s="89">
        <v>0.4</v>
      </c>
      <c r="L725" s="33">
        <v>36.950000000000003</v>
      </c>
      <c r="M725" s="33">
        <v>130.52000000000001</v>
      </c>
      <c r="N725" s="33">
        <v>34.57</v>
      </c>
      <c r="O725" s="33">
        <v>1.0900000000000001</v>
      </c>
      <c r="P725" s="34"/>
    </row>
    <row r="726" spans="1:16" x14ac:dyDescent="0.3">
      <c r="A726" s="36"/>
      <c r="B726" s="37" t="s">
        <v>149</v>
      </c>
      <c r="C726" s="32">
        <v>5</v>
      </c>
      <c r="D726" s="33"/>
      <c r="E726" s="33"/>
      <c r="F726" s="33"/>
      <c r="G726" s="33"/>
      <c r="H726" s="33"/>
      <c r="I726" s="33"/>
      <c r="J726" s="33"/>
      <c r="L726" s="33"/>
      <c r="M726" s="33"/>
      <c r="N726" s="33"/>
      <c r="O726" s="33"/>
      <c r="P726" s="34"/>
    </row>
    <row r="727" spans="1:16" x14ac:dyDescent="0.3">
      <c r="A727" s="36"/>
      <c r="B727" s="37" t="s">
        <v>96</v>
      </c>
      <c r="C727" s="32">
        <v>2.5</v>
      </c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4"/>
    </row>
    <row r="728" spans="1:16" x14ac:dyDescent="0.3">
      <c r="A728" s="36"/>
      <c r="B728" s="37" t="s">
        <v>216</v>
      </c>
      <c r="C728" s="32">
        <v>2</v>
      </c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4"/>
    </row>
    <row r="729" spans="1:16" x14ac:dyDescent="0.3">
      <c r="A729" s="36"/>
      <c r="B729" s="37" t="s">
        <v>251</v>
      </c>
      <c r="C729" s="32">
        <v>30.1</v>
      </c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4"/>
    </row>
    <row r="730" spans="1:16" x14ac:dyDescent="0.3">
      <c r="A730" s="36"/>
      <c r="B730" s="37" t="s">
        <v>105</v>
      </c>
      <c r="C730" s="32">
        <v>12.5</v>
      </c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4"/>
    </row>
    <row r="731" spans="1:16" s="35" customFormat="1" x14ac:dyDescent="0.3">
      <c r="A731" s="30"/>
      <c r="B731" s="76" t="s">
        <v>124</v>
      </c>
      <c r="C731" s="32">
        <v>86.25</v>
      </c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4"/>
    </row>
    <row r="732" spans="1:16" x14ac:dyDescent="0.3">
      <c r="A732" s="36">
        <v>324</v>
      </c>
      <c r="B732" s="90" t="s">
        <v>47</v>
      </c>
      <c r="C732" s="27">
        <v>120</v>
      </c>
      <c r="D732" s="33">
        <v>20.95</v>
      </c>
      <c r="E732" s="33">
        <v>17.04</v>
      </c>
      <c r="F732" s="33">
        <v>16</v>
      </c>
      <c r="G732" s="33">
        <v>301.89999999999998</v>
      </c>
      <c r="H732" s="33">
        <v>0.12</v>
      </c>
      <c r="I732" s="33">
        <v>0.85</v>
      </c>
      <c r="J732" s="33">
        <v>0</v>
      </c>
      <c r="K732" s="33">
        <v>2.2799999999999998</v>
      </c>
      <c r="L732" s="33">
        <v>35.04</v>
      </c>
      <c r="M732" s="33">
        <v>209.33</v>
      </c>
      <c r="N732" s="33">
        <v>31.62</v>
      </c>
      <c r="O732" s="34">
        <v>3.61</v>
      </c>
    </row>
    <row r="733" spans="1:16" x14ac:dyDescent="0.3">
      <c r="A733" s="36"/>
      <c r="B733" s="37" t="s">
        <v>269</v>
      </c>
      <c r="C733" s="32">
        <v>9.52</v>
      </c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4"/>
    </row>
    <row r="734" spans="1:16" x14ac:dyDescent="0.3">
      <c r="A734" s="36"/>
      <c r="B734" s="37" t="s">
        <v>270</v>
      </c>
      <c r="C734" s="32">
        <v>119.04</v>
      </c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4"/>
    </row>
    <row r="735" spans="1:16" x14ac:dyDescent="0.3">
      <c r="A735" s="36"/>
      <c r="B735" s="37" t="s">
        <v>95</v>
      </c>
      <c r="C735" s="32">
        <v>7.61</v>
      </c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4"/>
    </row>
    <row r="736" spans="1:16" x14ac:dyDescent="0.3">
      <c r="A736" s="36"/>
      <c r="B736" s="37" t="s">
        <v>216</v>
      </c>
      <c r="C736" s="32">
        <v>0.38</v>
      </c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4"/>
    </row>
    <row r="737" spans="1:16" x14ac:dyDescent="0.3">
      <c r="A737" s="36"/>
      <c r="B737" s="37" t="s">
        <v>206</v>
      </c>
      <c r="C737" s="32">
        <v>14.28</v>
      </c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4"/>
    </row>
    <row r="738" spans="1:16" x14ac:dyDescent="0.3">
      <c r="A738" s="36"/>
      <c r="B738" s="37" t="s">
        <v>110</v>
      </c>
      <c r="C738" s="32">
        <v>3.8</v>
      </c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4"/>
    </row>
    <row r="739" spans="1:16" s="35" customFormat="1" x14ac:dyDescent="0.3">
      <c r="A739" s="30"/>
      <c r="B739" s="76" t="s">
        <v>105</v>
      </c>
      <c r="C739" s="32">
        <v>19.14</v>
      </c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4"/>
    </row>
    <row r="740" spans="1:16" x14ac:dyDescent="0.3">
      <c r="A740" s="36"/>
      <c r="B740" s="37" t="s">
        <v>111</v>
      </c>
      <c r="C740" s="32">
        <v>4.76</v>
      </c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4"/>
    </row>
    <row r="741" spans="1:16" x14ac:dyDescent="0.3">
      <c r="A741" s="36">
        <v>237</v>
      </c>
      <c r="B741" s="90" t="s">
        <v>271</v>
      </c>
      <c r="C741" s="27">
        <v>150</v>
      </c>
      <c r="D741" s="33">
        <v>3.8</v>
      </c>
      <c r="E741" s="33">
        <v>4.0999999999999996</v>
      </c>
      <c r="F741" s="33">
        <v>31.4</v>
      </c>
      <c r="G741" s="33">
        <v>178</v>
      </c>
      <c r="H741" s="33">
        <v>0.05</v>
      </c>
      <c r="I741" s="33">
        <v>1.7</v>
      </c>
      <c r="J741" s="33">
        <v>0</v>
      </c>
      <c r="K741" s="33">
        <v>2</v>
      </c>
      <c r="L741" s="33">
        <v>19.2</v>
      </c>
      <c r="M741" s="33">
        <v>83.9</v>
      </c>
      <c r="N741" s="33">
        <v>29.3</v>
      </c>
      <c r="O741" s="34">
        <v>0.46</v>
      </c>
    </row>
    <row r="742" spans="1:16" x14ac:dyDescent="0.3">
      <c r="A742" s="36"/>
      <c r="B742" s="37" t="s">
        <v>105</v>
      </c>
      <c r="C742" s="32">
        <v>21</v>
      </c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4"/>
    </row>
    <row r="743" spans="1:16" s="35" customFormat="1" x14ac:dyDescent="0.3">
      <c r="A743" s="30"/>
      <c r="B743" s="76" t="s">
        <v>112</v>
      </c>
      <c r="C743" s="32">
        <v>39.6</v>
      </c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4"/>
    </row>
    <row r="744" spans="1:16" s="35" customFormat="1" x14ac:dyDescent="0.3">
      <c r="A744" s="30"/>
      <c r="B744" s="76" t="s">
        <v>272</v>
      </c>
      <c r="C744" s="32">
        <v>10</v>
      </c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4"/>
    </row>
    <row r="745" spans="1:16" s="29" customFormat="1" x14ac:dyDescent="0.3">
      <c r="A745" s="25"/>
      <c r="B745" s="37" t="s">
        <v>216</v>
      </c>
      <c r="C745" s="32">
        <v>1</v>
      </c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19"/>
    </row>
    <row r="746" spans="1:16" s="35" customFormat="1" x14ac:dyDescent="0.3">
      <c r="A746" s="30"/>
      <c r="B746" s="76" t="s">
        <v>273</v>
      </c>
      <c r="C746" s="32">
        <v>10</v>
      </c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4"/>
    </row>
    <row r="747" spans="1:16" x14ac:dyDescent="0.3">
      <c r="A747" s="36"/>
      <c r="B747" s="37" t="s">
        <v>110</v>
      </c>
      <c r="C747" s="32">
        <v>4</v>
      </c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4"/>
    </row>
    <row r="748" spans="1:16" x14ac:dyDescent="0.3">
      <c r="A748" s="36"/>
      <c r="B748" s="37" t="s">
        <v>106</v>
      </c>
      <c r="C748" s="32">
        <v>13</v>
      </c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4"/>
    </row>
    <row r="749" spans="1:16" ht="28.8" x14ac:dyDescent="0.3">
      <c r="A749" s="36">
        <v>488</v>
      </c>
      <c r="B749" s="90" t="s">
        <v>21</v>
      </c>
      <c r="C749" s="27">
        <v>200</v>
      </c>
      <c r="D749" s="33">
        <v>0.5</v>
      </c>
      <c r="E749" s="33">
        <v>0.2</v>
      </c>
      <c r="F749" s="33">
        <v>22.2</v>
      </c>
      <c r="G749" s="33">
        <v>93</v>
      </c>
      <c r="H749" s="33">
        <v>0.04</v>
      </c>
      <c r="I749" s="33">
        <v>11.6</v>
      </c>
      <c r="J749" s="33">
        <v>0</v>
      </c>
      <c r="K749" s="33">
        <v>0.1</v>
      </c>
      <c r="L749" s="33">
        <v>19</v>
      </c>
      <c r="M749" s="33">
        <v>12</v>
      </c>
      <c r="N749" s="33">
        <v>8</v>
      </c>
      <c r="O749" s="34">
        <v>0.8</v>
      </c>
    </row>
    <row r="750" spans="1:16" x14ac:dyDescent="0.3">
      <c r="A750" s="36"/>
      <c r="B750" s="37" t="s">
        <v>120</v>
      </c>
      <c r="C750" s="32">
        <v>36.9</v>
      </c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4"/>
    </row>
    <row r="751" spans="1:16" x14ac:dyDescent="0.3">
      <c r="A751" s="36"/>
      <c r="B751" s="37" t="s">
        <v>274</v>
      </c>
      <c r="C751" s="32">
        <v>39.5</v>
      </c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4"/>
    </row>
    <row r="752" spans="1:16" x14ac:dyDescent="0.3">
      <c r="A752" s="36"/>
      <c r="B752" s="37" t="s">
        <v>95</v>
      </c>
      <c r="C752" s="32">
        <v>10</v>
      </c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4"/>
    </row>
    <row r="753" spans="1:16" s="35" customFormat="1" x14ac:dyDescent="0.3">
      <c r="A753" s="30"/>
      <c r="B753" s="91" t="s">
        <v>42</v>
      </c>
      <c r="C753" s="27">
        <v>40</v>
      </c>
      <c r="D753" s="33">
        <v>3.8</v>
      </c>
      <c r="E753" s="33">
        <v>0.4</v>
      </c>
      <c r="F753" s="33">
        <v>24.6</v>
      </c>
      <c r="G753" s="33">
        <v>117.5</v>
      </c>
      <c r="H753" s="33">
        <v>0.06</v>
      </c>
      <c r="I753" s="33">
        <v>0</v>
      </c>
      <c r="J753" s="33">
        <v>0</v>
      </c>
      <c r="K753" s="33">
        <v>0.55000000000000004</v>
      </c>
      <c r="L753" s="33">
        <v>10</v>
      </c>
      <c r="M753" s="33">
        <v>32.5</v>
      </c>
      <c r="N753" s="33">
        <v>7</v>
      </c>
      <c r="O753" s="34">
        <v>0.55000000000000004</v>
      </c>
    </row>
    <row r="754" spans="1:16" x14ac:dyDescent="0.3">
      <c r="A754" s="36"/>
      <c r="B754" s="90" t="s">
        <v>26</v>
      </c>
      <c r="C754" s="27">
        <v>30</v>
      </c>
      <c r="D754" s="33">
        <v>2.64</v>
      </c>
      <c r="E754" s="33">
        <v>0.48</v>
      </c>
      <c r="F754" s="33">
        <v>13.36</v>
      </c>
      <c r="G754" s="33">
        <v>69.900000000000006</v>
      </c>
      <c r="H754" s="33">
        <v>7.0000000000000007E-2</v>
      </c>
      <c r="I754" s="33">
        <v>0</v>
      </c>
      <c r="J754" s="33">
        <v>0</v>
      </c>
      <c r="K754" s="33">
        <v>0.56000000000000005</v>
      </c>
      <c r="L754" s="33">
        <v>14</v>
      </c>
      <c r="M754" s="33">
        <v>63.2</v>
      </c>
      <c r="N754" s="33">
        <v>18.8</v>
      </c>
      <c r="O754" s="34">
        <v>1.56</v>
      </c>
    </row>
    <row r="755" spans="1:16" x14ac:dyDescent="0.3">
      <c r="A755" s="36"/>
      <c r="B755" s="90" t="s">
        <v>317</v>
      </c>
      <c r="C755" s="27">
        <f>C718+C725+C732+C741+C749+C753+C754</f>
        <v>850</v>
      </c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4"/>
    </row>
    <row r="756" spans="1:16" x14ac:dyDescent="0.3">
      <c r="A756" s="36"/>
      <c r="B756" s="90" t="s">
        <v>221</v>
      </c>
      <c r="C756" s="32"/>
      <c r="D756" s="28">
        <v>46.59</v>
      </c>
      <c r="E756" s="28">
        <v>215.98</v>
      </c>
      <c r="F756" s="28">
        <v>148.13</v>
      </c>
      <c r="G756" s="28">
        <v>850.93</v>
      </c>
      <c r="H756" s="28">
        <v>0.82</v>
      </c>
      <c r="I756" s="28">
        <v>11.48</v>
      </c>
      <c r="J756" s="28">
        <v>36.020000000000003</v>
      </c>
      <c r="K756" s="28">
        <v>10.199999999999999</v>
      </c>
      <c r="L756" s="28">
        <v>146.21</v>
      </c>
      <c r="M756" s="28">
        <v>559.28</v>
      </c>
      <c r="N756" s="28">
        <v>133.4</v>
      </c>
      <c r="O756" s="38">
        <v>10.28</v>
      </c>
    </row>
    <row r="757" spans="1:16" ht="28.8" x14ac:dyDescent="0.3">
      <c r="A757" s="36">
        <v>18</v>
      </c>
      <c r="B757" s="90" t="s">
        <v>76</v>
      </c>
      <c r="C757" s="27">
        <v>60</v>
      </c>
      <c r="D757" s="33">
        <v>0.6</v>
      </c>
      <c r="E757" s="33">
        <v>3.72</v>
      </c>
      <c r="F757" s="33">
        <v>2.1</v>
      </c>
      <c r="G757" s="33">
        <v>43.8</v>
      </c>
      <c r="H757" s="33">
        <v>0.03</v>
      </c>
      <c r="I757" s="33">
        <v>8.0399999999999991</v>
      </c>
      <c r="J757" s="33">
        <v>0</v>
      </c>
      <c r="K757" s="33">
        <v>2.34</v>
      </c>
      <c r="L757" s="33">
        <v>10.5</v>
      </c>
      <c r="M757" s="33">
        <v>18.36</v>
      </c>
      <c r="N757" s="33">
        <v>9.7799999999999994</v>
      </c>
      <c r="O757" s="34">
        <v>0.43</v>
      </c>
    </row>
    <row r="758" spans="1:16" x14ac:dyDescent="0.3">
      <c r="A758" s="36"/>
      <c r="B758" s="37" t="s">
        <v>218</v>
      </c>
      <c r="C758" s="32">
        <v>29.04</v>
      </c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4"/>
    </row>
    <row r="759" spans="1:16" s="35" customFormat="1" x14ac:dyDescent="0.3">
      <c r="A759" s="30"/>
      <c r="B759" s="76" t="s">
        <v>13</v>
      </c>
      <c r="C759" s="32">
        <v>20.64</v>
      </c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4"/>
    </row>
    <row r="760" spans="1:16" x14ac:dyDescent="0.3">
      <c r="A760" s="36"/>
      <c r="B760" s="37" t="s">
        <v>110</v>
      </c>
      <c r="C760" s="32">
        <v>3.6</v>
      </c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4"/>
    </row>
    <row r="761" spans="1:16" x14ac:dyDescent="0.3">
      <c r="A761" s="36">
        <v>109</v>
      </c>
      <c r="B761" s="90" t="s">
        <v>302</v>
      </c>
      <c r="C761" s="27">
        <v>250</v>
      </c>
      <c r="D761" s="33">
        <v>18.600000000000001</v>
      </c>
      <c r="E761" s="33">
        <v>198</v>
      </c>
      <c r="F761" s="33">
        <v>40.299999999999997</v>
      </c>
      <c r="G761" s="33">
        <v>309</v>
      </c>
      <c r="H761" s="33">
        <v>0.09</v>
      </c>
      <c r="I761" s="33">
        <v>2.2999999999999998</v>
      </c>
      <c r="J761" s="33">
        <v>0</v>
      </c>
      <c r="K761" s="33">
        <v>5.2</v>
      </c>
      <c r="L761" s="33">
        <v>58.3</v>
      </c>
      <c r="M761" s="33">
        <v>238.6</v>
      </c>
      <c r="N761" s="33">
        <v>61.2</v>
      </c>
      <c r="O761" s="34">
        <v>3.26</v>
      </c>
    </row>
    <row r="762" spans="1:16" s="35" customFormat="1" x14ac:dyDescent="0.3">
      <c r="A762" s="30"/>
      <c r="B762" s="76" t="s">
        <v>270</v>
      </c>
      <c r="C762" s="32">
        <v>80.2</v>
      </c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4"/>
    </row>
    <row r="763" spans="1:16" x14ac:dyDescent="0.3">
      <c r="A763" s="30"/>
      <c r="B763" s="76" t="s">
        <v>112</v>
      </c>
      <c r="C763" s="32">
        <v>59.4</v>
      </c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4"/>
      <c r="P763" s="35"/>
    </row>
    <row r="764" spans="1:16" x14ac:dyDescent="0.3">
      <c r="A764" s="36"/>
      <c r="B764" s="37" t="s">
        <v>105</v>
      </c>
      <c r="C764" s="32">
        <v>30.2</v>
      </c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4"/>
    </row>
    <row r="765" spans="1:16" x14ac:dyDescent="0.3">
      <c r="A765" s="36"/>
      <c r="B765" s="37" t="s">
        <v>206</v>
      </c>
      <c r="C765" s="32">
        <v>20</v>
      </c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4"/>
    </row>
    <row r="766" spans="1:16" s="35" customFormat="1" x14ac:dyDescent="0.3">
      <c r="A766" s="30"/>
      <c r="B766" s="76" t="s">
        <v>110</v>
      </c>
      <c r="C766" s="32">
        <v>10</v>
      </c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4"/>
    </row>
    <row r="767" spans="1:16" s="35" customFormat="1" x14ac:dyDescent="0.3">
      <c r="A767" s="30"/>
      <c r="B767" s="76" t="s">
        <v>106</v>
      </c>
      <c r="C767" s="32">
        <v>7.8</v>
      </c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4"/>
    </row>
    <row r="768" spans="1:16" s="35" customFormat="1" x14ac:dyDescent="0.3">
      <c r="A768" s="30"/>
      <c r="B768" s="76" t="s">
        <v>216</v>
      </c>
      <c r="C768" s="32">
        <v>8</v>
      </c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4"/>
    </row>
    <row r="769" spans="1:16" s="35" customFormat="1" x14ac:dyDescent="0.3">
      <c r="A769" s="30">
        <v>344</v>
      </c>
      <c r="B769" s="91" t="s">
        <v>73</v>
      </c>
      <c r="C769" s="27">
        <v>90</v>
      </c>
      <c r="D769" s="33">
        <v>12.48</v>
      </c>
      <c r="E769" s="33">
        <v>9.92</v>
      </c>
      <c r="F769" s="33">
        <v>5.28</v>
      </c>
      <c r="G769" s="33">
        <v>160</v>
      </c>
      <c r="H769" s="33">
        <v>0.48</v>
      </c>
      <c r="I769" s="33">
        <v>0</v>
      </c>
      <c r="J769" s="33">
        <v>22.72</v>
      </c>
      <c r="K769" s="33">
        <v>0.4</v>
      </c>
      <c r="L769" s="33">
        <v>13.68</v>
      </c>
      <c r="M769" s="33">
        <v>132.32</v>
      </c>
      <c r="N769" s="33">
        <v>15.44</v>
      </c>
      <c r="O769" s="34">
        <v>1.94</v>
      </c>
    </row>
    <row r="770" spans="1:16" x14ac:dyDescent="0.3">
      <c r="A770" s="36"/>
      <c r="B770" s="37" t="s">
        <v>110</v>
      </c>
      <c r="C770" s="32">
        <v>1.6</v>
      </c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4"/>
    </row>
    <row r="771" spans="1:16" x14ac:dyDescent="0.3">
      <c r="A771" s="36"/>
      <c r="B771" s="37" t="s">
        <v>139</v>
      </c>
      <c r="C771" s="32">
        <v>60</v>
      </c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4"/>
    </row>
    <row r="772" spans="1:16" x14ac:dyDescent="0.3">
      <c r="A772" s="36"/>
      <c r="B772" s="37" t="s">
        <v>216</v>
      </c>
      <c r="C772" s="32">
        <v>0.32</v>
      </c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4"/>
    </row>
    <row r="773" spans="1:16" x14ac:dyDescent="0.3">
      <c r="A773" s="36"/>
      <c r="B773" s="37" t="s">
        <v>135</v>
      </c>
      <c r="C773" s="32">
        <v>9.0399999999999991</v>
      </c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4"/>
    </row>
    <row r="774" spans="1:16" s="29" customFormat="1" x14ac:dyDescent="0.3">
      <c r="A774" s="25"/>
      <c r="B774" s="37" t="s">
        <v>42</v>
      </c>
      <c r="C774" s="32">
        <v>11.2</v>
      </c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38"/>
      <c r="P774" s="19"/>
    </row>
    <row r="775" spans="1:16" s="35" customFormat="1" x14ac:dyDescent="0.3">
      <c r="A775" s="30">
        <v>256</v>
      </c>
      <c r="B775" s="91" t="s">
        <v>20</v>
      </c>
      <c r="C775" s="27">
        <v>150</v>
      </c>
      <c r="D775" s="33">
        <v>7.54</v>
      </c>
      <c r="E775" s="33">
        <v>0.9</v>
      </c>
      <c r="F775" s="33">
        <v>38.72</v>
      </c>
      <c r="G775" s="33">
        <v>193.2</v>
      </c>
      <c r="H775" s="33">
        <v>0.08</v>
      </c>
      <c r="I775" s="33">
        <v>0.02</v>
      </c>
      <c r="J775" s="33">
        <v>0</v>
      </c>
      <c r="K775" s="33">
        <v>1.06</v>
      </c>
      <c r="L775" s="33">
        <v>7.6</v>
      </c>
      <c r="M775" s="33">
        <v>47.6</v>
      </c>
      <c r="N775" s="33">
        <v>10.8</v>
      </c>
      <c r="O775" s="34">
        <v>1.04</v>
      </c>
    </row>
    <row r="776" spans="1:16" s="35" customFormat="1" x14ac:dyDescent="0.3">
      <c r="A776" s="30"/>
      <c r="B776" s="76" t="s">
        <v>216</v>
      </c>
      <c r="C776" s="32">
        <v>2.5499999999999998</v>
      </c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4"/>
    </row>
    <row r="777" spans="1:16" ht="15" thickBot="1" x14ac:dyDescent="0.35">
      <c r="A777" s="69"/>
      <c r="B777" s="70" t="s">
        <v>96</v>
      </c>
      <c r="C777" s="56">
        <v>6.75</v>
      </c>
      <c r="D777" s="57"/>
      <c r="E777" s="57"/>
      <c r="F777" s="57"/>
      <c r="G777" s="57"/>
      <c r="H777" s="57"/>
      <c r="I777" s="57"/>
      <c r="J777" s="57"/>
      <c r="K777" s="57"/>
      <c r="L777" s="57"/>
      <c r="M777" s="57"/>
      <c r="N777" s="57"/>
      <c r="O777" s="58"/>
    </row>
    <row r="778" spans="1:16" s="44" customFormat="1" ht="15.6" x14ac:dyDescent="0.3">
      <c r="A778" s="109"/>
      <c r="B778" s="110" t="s">
        <v>119</v>
      </c>
      <c r="C778" s="111">
        <v>51.05</v>
      </c>
      <c r="D778" s="112"/>
      <c r="E778" s="112"/>
      <c r="F778" s="112"/>
      <c r="G778" s="112"/>
      <c r="H778" s="112"/>
      <c r="I778" s="112"/>
      <c r="J778" s="112"/>
      <c r="K778" s="112"/>
      <c r="L778" s="112"/>
      <c r="M778" s="112"/>
      <c r="N778" s="112"/>
      <c r="O778" s="112"/>
      <c r="P778" s="43"/>
    </row>
    <row r="779" spans="1:16" s="44" customFormat="1" ht="15.6" x14ac:dyDescent="0.3">
      <c r="A779" s="113">
        <v>495</v>
      </c>
      <c r="B779" s="90" t="s">
        <v>18</v>
      </c>
      <c r="C779" s="27">
        <v>200</v>
      </c>
      <c r="D779" s="33">
        <v>0.5</v>
      </c>
      <c r="E779" s="33">
        <v>0</v>
      </c>
      <c r="F779" s="33">
        <v>27</v>
      </c>
      <c r="G779" s="33">
        <v>110</v>
      </c>
      <c r="H779" s="33">
        <v>0</v>
      </c>
      <c r="I779" s="33">
        <v>0.5</v>
      </c>
      <c r="J779" s="33">
        <v>0</v>
      </c>
      <c r="K779" s="33">
        <v>0</v>
      </c>
      <c r="L779" s="33">
        <v>28</v>
      </c>
      <c r="M779" s="33">
        <v>19</v>
      </c>
      <c r="N779" s="33">
        <v>7</v>
      </c>
      <c r="O779" s="33">
        <v>1.5</v>
      </c>
      <c r="P779" s="43"/>
    </row>
    <row r="780" spans="1:16" s="44" customFormat="1" ht="15.6" x14ac:dyDescent="0.3">
      <c r="A780" s="113"/>
      <c r="B780" s="37" t="s">
        <v>95</v>
      </c>
      <c r="C780" s="32">
        <v>10</v>
      </c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43"/>
    </row>
    <row r="781" spans="1:16" s="44" customFormat="1" ht="15.6" x14ac:dyDescent="0.3">
      <c r="A781" s="113"/>
      <c r="B781" s="37" t="s">
        <v>111</v>
      </c>
      <c r="C781" s="32">
        <v>10</v>
      </c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43"/>
    </row>
    <row r="782" spans="1:16" s="44" customFormat="1" ht="15.6" x14ac:dyDescent="0.3">
      <c r="A782" s="113"/>
      <c r="B782" s="37" t="s">
        <v>114</v>
      </c>
      <c r="C782" s="32">
        <v>20</v>
      </c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43"/>
    </row>
    <row r="783" spans="1:16" s="44" customFormat="1" ht="15.6" x14ac:dyDescent="0.3">
      <c r="A783" s="113">
        <v>420</v>
      </c>
      <c r="B783" s="90" t="s">
        <v>16</v>
      </c>
      <c r="C783" s="27">
        <v>35</v>
      </c>
      <c r="D783" s="33">
        <v>0.43</v>
      </c>
      <c r="E783" s="33">
        <v>2.56</v>
      </c>
      <c r="F783" s="33">
        <v>1.69</v>
      </c>
      <c r="G783" s="33">
        <v>31.61</v>
      </c>
      <c r="H783" s="33">
        <v>0.01</v>
      </c>
      <c r="I783" s="33">
        <v>0.62</v>
      </c>
      <c r="J783" s="33">
        <v>13.3</v>
      </c>
      <c r="K783" s="33">
        <v>0.09</v>
      </c>
      <c r="L783" s="33">
        <v>4.13</v>
      </c>
      <c r="M783" s="33">
        <v>7.7</v>
      </c>
      <c r="N783" s="33">
        <v>3.38</v>
      </c>
      <c r="O783" s="33">
        <v>0</v>
      </c>
      <c r="P783" s="43"/>
    </row>
    <row r="784" spans="1:16" s="44" customFormat="1" ht="15.6" x14ac:dyDescent="0.3">
      <c r="A784" s="113"/>
      <c r="B784" s="37" t="s">
        <v>105</v>
      </c>
      <c r="C784" s="32">
        <v>1.4</v>
      </c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43"/>
    </row>
    <row r="785" spans="1:16" s="44" customFormat="1" ht="15.6" x14ac:dyDescent="0.3">
      <c r="A785" s="113"/>
      <c r="B785" s="114" t="s">
        <v>106</v>
      </c>
      <c r="C785" s="32">
        <v>1.36</v>
      </c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43"/>
    </row>
    <row r="786" spans="1:16" s="44" customFormat="1" ht="15.6" x14ac:dyDescent="0.3">
      <c r="A786" s="113"/>
      <c r="B786" s="37" t="s">
        <v>216</v>
      </c>
      <c r="C786" s="32">
        <v>0.35</v>
      </c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43"/>
    </row>
    <row r="787" spans="1:16" s="44" customFormat="1" ht="15.6" x14ac:dyDescent="0.3">
      <c r="A787" s="113"/>
      <c r="B787" s="37" t="s">
        <v>96</v>
      </c>
      <c r="C787" s="32">
        <v>4.0999999999999996</v>
      </c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43"/>
    </row>
    <row r="788" spans="1:16" s="44" customFormat="1" ht="15.6" x14ac:dyDescent="0.3">
      <c r="A788" s="113"/>
      <c r="B788" s="37" t="s">
        <v>118</v>
      </c>
      <c r="C788" s="32">
        <v>1.75</v>
      </c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43"/>
    </row>
    <row r="789" spans="1:16" s="44" customFormat="1" ht="15.6" x14ac:dyDescent="0.3">
      <c r="A789" s="113"/>
      <c r="B789" s="37" t="s">
        <v>206</v>
      </c>
      <c r="C789" s="32">
        <v>5.25</v>
      </c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43"/>
    </row>
    <row r="790" spans="1:16" s="14" customFormat="1" x14ac:dyDescent="0.3">
      <c r="A790" s="115"/>
      <c r="B790" s="116" t="s">
        <v>95</v>
      </c>
      <c r="C790" s="117">
        <v>0.63</v>
      </c>
      <c r="D790" s="118"/>
      <c r="E790" s="118"/>
      <c r="F790" s="118"/>
      <c r="G790" s="118"/>
      <c r="H790" s="118"/>
      <c r="I790" s="118"/>
      <c r="J790" s="118"/>
      <c r="K790" s="118"/>
      <c r="L790" s="118"/>
      <c r="M790" s="118"/>
      <c r="N790" s="118"/>
      <c r="O790" s="118"/>
    </row>
    <row r="791" spans="1:16" s="14" customFormat="1" x14ac:dyDescent="0.3">
      <c r="A791" s="115"/>
      <c r="B791" s="119" t="s">
        <v>26</v>
      </c>
      <c r="C791" s="120">
        <v>30</v>
      </c>
      <c r="D791" s="118">
        <v>2.64</v>
      </c>
      <c r="E791" s="118">
        <v>0.48</v>
      </c>
      <c r="F791" s="118">
        <v>13.36</v>
      </c>
      <c r="G791" s="118">
        <v>69.599999999999994</v>
      </c>
      <c r="H791" s="118">
        <v>7.0000000000000007E-2</v>
      </c>
      <c r="I791" s="118">
        <v>0</v>
      </c>
      <c r="J791" s="118">
        <v>0</v>
      </c>
      <c r="K791" s="118">
        <v>0.56000000000000005</v>
      </c>
      <c r="L791" s="118">
        <v>14</v>
      </c>
      <c r="M791" s="118">
        <v>63.2</v>
      </c>
      <c r="N791" s="118">
        <v>18.8</v>
      </c>
      <c r="O791" s="118">
        <v>1.56</v>
      </c>
    </row>
    <row r="792" spans="1:16" s="14" customFormat="1" x14ac:dyDescent="0.3">
      <c r="A792" s="115"/>
      <c r="B792" s="119" t="s">
        <v>42</v>
      </c>
      <c r="C792" s="120">
        <v>40</v>
      </c>
      <c r="D792" s="118">
        <v>3.8</v>
      </c>
      <c r="E792" s="118">
        <v>0.4</v>
      </c>
      <c r="F792" s="118">
        <v>19.68</v>
      </c>
      <c r="G792" s="118">
        <v>117.5</v>
      </c>
      <c r="H792" s="118">
        <v>0.06</v>
      </c>
      <c r="I792" s="118">
        <v>0</v>
      </c>
      <c r="J792" s="118">
        <v>0</v>
      </c>
      <c r="K792" s="118">
        <v>0.55000000000000004</v>
      </c>
      <c r="L792" s="118">
        <v>10</v>
      </c>
      <c r="M792" s="118">
        <v>32.5</v>
      </c>
      <c r="N792" s="118">
        <v>7</v>
      </c>
      <c r="O792" s="118">
        <v>0.55000000000000004</v>
      </c>
    </row>
    <row r="793" spans="1:16" s="14" customFormat="1" x14ac:dyDescent="0.3">
      <c r="A793" s="115"/>
      <c r="B793" s="119" t="s">
        <v>316</v>
      </c>
      <c r="C793" s="162">
        <f>C757+C761+C769+C775+C779+C783+C791+C792</f>
        <v>855</v>
      </c>
      <c r="D793" s="118"/>
      <c r="E793" s="118"/>
      <c r="F793" s="118"/>
      <c r="G793" s="118"/>
      <c r="H793" s="118"/>
      <c r="I793" s="118"/>
      <c r="J793" s="118"/>
      <c r="K793" s="118"/>
      <c r="L793" s="118"/>
      <c r="M793" s="118"/>
      <c r="N793" s="118"/>
      <c r="O793" s="118"/>
    </row>
    <row r="794" spans="1:16" s="14" customFormat="1" x14ac:dyDescent="0.3">
      <c r="A794" s="115"/>
      <c r="B794" s="119" t="s">
        <v>240</v>
      </c>
      <c r="C794" s="120"/>
      <c r="D794" s="22">
        <v>9.9</v>
      </c>
      <c r="E794" s="22">
        <v>9.1999999999999993</v>
      </c>
      <c r="F794" s="22">
        <v>38.1</v>
      </c>
      <c r="G794" s="22">
        <v>274</v>
      </c>
      <c r="H794" s="22">
        <v>0.13</v>
      </c>
      <c r="I794" s="22">
        <v>2.6</v>
      </c>
      <c r="J794" s="22">
        <v>24.44</v>
      </c>
      <c r="K794" s="22">
        <v>0.6</v>
      </c>
      <c r="L794" s="22">
        <v>253.7</v>
      </c>
      <c r="M794" s="22">
        <v>213.4</v>
      </c>
      <c r="N794" s="22">
        <v>34.1</v>
      </c>
      <c r="O794" s="22">
        <v>0.64</v>
      </c>
    </row>
    <row r="795" spans="1:16" s="14" customFormat="1" x14ac:dyDescent="0.3">
      <c r="A795" s="115"/>
      <c r="B795" s="119" t="s">
        <v>303</v>
      </c>
      <c r="C795" s="120">
        <v>100</v>
      </c>
      <c r="D795" s="118">
        <v>4.0999999999999996</v>
      </c>
      <c r="E795" s="118">
        <v>4.2</v>
      </c>
      <c r="F795" s="118">
        <v>28.5</v>
      </c>
      <c r="G795" s="118">
        <v>168</v>
      </c>
      <c r="H795" s="118">
        <v>0.05</v>
      </c>
      <c r="I795" s="118">
        <v>0</v>
      </c>
      <c r="J795" s="118">
        <v>25.4</v>
      </c>
      <c r="K795" s="118">
        <v>0.6</v>
      </c>
      <c r="L795" s="118">
        <v>13.7</v>
      </c>
      <c r="M795" s="118">
        <v>33.4</v>
      </c>
      <c r="N795" s="118">
        <v>6.1</v>
      </c>
      <c r="O795" s="118">
        <v>0.44</v>
      </c>
    </row>
    <row r="796" spans="1:16" s="14" customFormat="1" x14ac:dyDescent="0.3">
      <c r="A796" s="115"/>
      <c r="B796" s="116" t="s">
        <v>118</v>
      </c>
      <c r="C796" s="117">
        <v>34</v>
      </c>
      <c r="D796" s="118"/>
      <c r="E796" s="118"/>
      <c r="F796" s="118"/>
      <c r="G796" s="118"/>
      <c r="H796" s="118"/>
      <c r="I796" s="118"/>
      <c r="J796" s="118"/>
      <c r="K796" s="118"/>
      <c r="L796" s="118"/>
      <c r="M796" s="118"/>
      <c r="N796" s="118"/>
      <c r="O796" s="118"/>
    </row>
    <row r="797" spans="1:16" s="14" customFormat="1" x14ac:dyDescent="0.3">
      <c r="A797" s="115"/>
      <c r="B797" s="116" t="s">
        <v>96</v>
      </c>
      <c r="C797" s="117">
        <v>5</v>
      </c>
      <c r="D797" s="118"/>
      <c r="E797" s="118"/>
      <c r="F797" s="118"/>
      <c r="G797" s="118"/>
      <c r="H797" s="118"/>
      <c r="I797" s="118"/>
      <c r="J797" s="118"/>
      <c r="K797" s="118"/>
      <c r="L797" s="118"/>
      <c r="M797" s="118"/>
      <c r="N797" s="118"/>
      <c r="O797" s="118"/>
    </row>
    <row r="798" spans="1:16" s="14" customFormat="1" x14ac:dyDescent="0.3">
      <c r="A798" s="115"/>
      <c r="B798" s="116" t="s">
        <v>95</v>
      </c>
      <c r="C798" s="117">
        <v>10</v>
      </c>
      <c r="D798" s="118"/>
      <c r="E798" s="118"/>
      <c r="F798" s="118"/>
      <c r="G798" s="118"/>
      <c r="H798" s="118"/>
      <c r="I798" s="118"/>
      <c r="J798" s="118"/>
      <c r="K798" s="118"/>
      <c r="L798" s="118"/>
      <c r="M798" s="118"/>
      <c r="N798" s="118"/>
      <c r="O798" s="118"/>
    </row>
    <row r="799" spans="1:16" s="14" customFormat="1" x14ac:dyDescent="0.3">
      <c r="A799" s="115"/>
      <c r="B799" s="116" t="s">
        <v>135</v>
      </c>
      <c r="C799" s="117">
        <v>1.7</v>
      </c>
      <c r="D799" s="118"/>
      <c r="E799" s="118"/>
      <c r="F799" s="118"/>
      <c r="G799" s="118"/>
      <c r="H799" s="118"/>
      <c r="I799" s="118"/>
      <c r="J799" s="118"/>
      <c r="K799" s="118"/>
      <c r="L799" s="118"/>
      <c r="M799" s="118"/>
      <c r="N799" s="118"/>
      <c r="O799" s="118"/>
    </row>
    <row r="800" spans="1:16" s="14" customFormat="1" x14ac:dyDescent="0.3">
      <c r="A800" s="115"/>
      <c r="B800" s="116" t="s">
        <v>225</v>
      </c>
      <c r="C800" s="117">
        <v>1</v>
      </c>
      <c r="D800" s="118"/>
      <c r="E800" s="118"/>
      <c r="F800" s="118"/>
      <c r="G800" s="118"/>
      <c r="H800" s="118"/>
      <c r="I800" s="118"/>
      <c r="J800" s="118"/>
      <c r="K800" s="118"/>
      <c r="L800" s="118"/>
      <c r="M800" s="118"/>
      <c r="N800" s="118"/>
      <c r="O800" s="118"/>
    </row>
    <row r="801" spans="1:16" s="14" customFormat="1" x14ac:dyDescent="0.3">
      <c r="A801" s="115"/>
      <c r="B801" s="119" t="s">
        <v>275</v>
      </c>
      <c r="C801" s="120">
        <v>200</v>
      </c>
      <c r="D801" s="118">
        <v>5.8</v>
      </c>
      <c r="E801" s="118">
        <v>5</v>
      </c>
      <c r="F801" s="118">
        <v>9.6</v>
      </c>
      <c r="G801" s="118">
        <v>106</v>
      </c>
      <c r="H801" s="118">
        <v>0.08</v>
      </c>
      <c r="I801" s="118">
        <v>2.6</v>
      </c>
      <c r="J801" s="118">
        <v>0.04</v>
      </c>
      <c r="K801" s="118">
        <v>0</v>
      </c>
      <c r="L801" s="118">
        <v>240</v>
      </c>
      <c r="M801" s="118">
        <v>180</v>
      </c>
      <c r="N801" s="118">
        <v>28</v>
      </c>
      <c r="O801" s="118">
        <v>0.2</v>
      </c>
    </row>
    <row r="802" spans="1:16" s="14" customFormat="1" x14ac:dyDescent="0.3">
      <c r="A802" s="115"/>
      <c r="B802" s="119" t="s">
        <v>315</v>
      </c>
      <c r="C802" s="162">
        <f>C795+C801</f>
        <v>300</v>
      </c>
      <c r="D802" s="118"/>
      <c r="E802" s="118"/>
      <c r="F802" s="118"/>
      <c r="G802" s="118"/>
      <c r="H802" s="118"/>
      <c r="I802" s="118"/>
      <c r="J802" s="118"/>
      <c r="K802" s="118"/>
      <c r="L802" s="118"/>
      <c r="M802" s="118"/>
      <c r="N802" s="118"/>
      <c r="O802" s="118"/>
    </row>
    <row r="803" spans="1:16" s="14" customFormat="1" x14ac:dyDescent="0.3">
      <c r="A803" s="115"/>
      <c r="B803" s="47" t="s">
        <v>22</v>
      </c>
      <c r="C803" s="120"/>
      <c r="D803" s="22">
        <v>106.64</v>
      </c>
      <c r="E803" s="22">
        <v>267.41000000000003</v>
      </c>
      <c r="F803" s="22">
        <v>357.92</v>
      </c>
      <c r="G803" s="22">
        <v>2677.21</v>
      </c>
      <c r="H803" s="22">
        <v>22.85</v>
      </c>
      <c r="I803" s="22">
        <v>46.89</v>
      </c>
      <c r="J803" s="22">
        <v>162.76</v>
      </c>
      <c r="K803" s="22">
        <v>19.21</v>
      </c>
      <c r="L803" s="22">
        <v>805.6</v>
      </c>
      <c r="M803" s="22">
        <v>1576.89</v>
      </c>
      <c r="N803" s="22">
        <v>348.13</v>
      </c>
      <c r="O803" s="22">
        <v>21.41</v>
      </c>
    </row>
    <row r="804" spans="1:16" s="14" customFormat="1" x14ac:dyDescent="0.3">
      <c r="A804" s="45"/>
      <c r="B804" s="104"/>
      <c r="C804" s="105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</row>
    <row r="805" spans="1:16" s="14" customFormat="1" ht="18" x14ac:dyDescent="0.3">
      <c r="A805" s="15"/>
      <c r="B805" s="16" t="s">
        <v>74</v>
      </c>
      <c r="C805" s="17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</row>
    <row r="806" spans="1:16" x14ac:dyDescent="0.3">
      <c r="A806" s="270"/>
      <c r="B806" s="271" t="s">
        <v>311</v>
      </c>
      <c r="C806" s="17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</row>
    <row r="807" spans="1:16" ht="15" thickBot="1" x14ac:dyDescent="0.35">
      <c r="A807" s="270"/>
      <c r="B807" s="271"/>
      <c r="C807" s="17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</row>
    <row r="808" spans="1:16" s="21" customFormat="1" thickBot="1" x14ac:dyDescent="0.35">
      <c r="A808" s="272" t="s">
        <v>5</v>
      </c>
      <c r="B808" s="273" t="s">
        <v>83</v>
      </c>
      <c r="C808" s="274" t="s">
        <v>84</v>
      </c>
      <c r="D808" s="267" t="s">
        <v>3</v>
      </c>
      <c r="E808" s="267"/>
      <c r="F808" s="267"/>
      <c r="G808" s="267" t="s">
        <v>85</v>
      </c>
      <c r="H808" s="267" t="s">
        <v>1</v>
      </c>
      <c r="I808" s="267"/>
      <c r="J808" s="267"/>
      <c r="K808" s="267"/>
      <c r="L808" s="268" t="s">
        <v>2</v>
      </c>
      <c r="M808" s="268"/>
      <c r="N808" s="268"/>
      <c r="O808" s="268"/>
      <c r="P808" s="20"/>
    </row>
    <row r="809" spans="1:16" s="24" customFormat="1" ht="13.8" x14ac:dyDescent="0.3">
      <c r="A809" s="272"/>
      <c r="B809" s="273"/>
      <c r="C809" s="274"/>
      <c r="D809" s="22" t="s">
        <v>86</v>
      </c>
      <c r="E809" s="22" t="s">
        <v>87</v>
      </c>
      <c r="F809" s="22" t="s">
        <v>88</v>
      </c>
      <c r="G809" s="267"/>
      <c r="H809" s="22" t="s">
        <v>89</v>
      </c>
      <c r="I809" s="22" t="s">
        <v>90</v>
      </c>
      <c r="J809" s="22" t="s">
        <v>91</v>
      </c>
      <c r="K809" s="22" t="s">
        <v>92</v>
      </c>
      <c r="L809" s="22" t="s">
        <v>93</v>
      </c>
      <c r="M809" s="22" t="s">
        <v>94</v>
      </c>
      <c r="N809" s="22" t="s">
        <v>0</v>
      </c>
      <c r="O809" s="23" t="s">
        <v>4</v>
      </c>
      <c r="P809" s="14"/>
    </row>
    <row r="810" spans="1:16" s="29" customFormat="1" x14ac:dyDescent="0.3">
      <c r="A810" s="25"/>
      <c r="B810" s="47" t="s">
        <v>266</v>
      </c>
      <c r="C810" s="27" t="s">
        <v>177</v>
      </c>
      <c r="D810" s="28">
        <v>13.12</v>
      </c>
      <c r="E810" s="28">
        <v>20.48</v>
      </c>
      <c r="F810" s="28">
        <f>F811+F817+F820+F824</f>
        <v>77.039999999999992</v>
      </c>
      <c r="G810" s="28">
        <f>G811+G817+G820+G824</f>
        <v>538.20000000000005</v>
      </c>
      <c r="H810" s="28">
        <v>0.83</v>
      </c>
      <c r="I810" s="28">
        <v>2.08</v>
      </c>
      <c r="J810" s="28">
        <v>119.2</v>
      </c>
      <c r="K810" s="28">
        <v>0.93</v>
      </c>
      <c r="L810" s="28">
        <v>255.8</v>
      </c>
      <c r="M810" s="28">
        <v>230.98</v>
      </c>
      <c r="N810" s="28">
        <v>45.5</v>
      </c>
      <c r="O810" s="38">
        <v>1.36</v>
      </c>
      <c r="P810" s="19"/>
    </row>
    <row r="811" spans="1:16" s="35" customFormat="1" x14ac:dyDescent="0.3">
      <c r="A811" s="30">
        <v>227</v>
      </c>
      <c r="B811" s="91" t="s">
        <v>52</v>
      </c>
      <c r="C811" s="27">
        <v>200</v>
      </c>
      <c r="D811" s="33">
        <v>6.22</v>
      </c>
      <c r="E811" s="33">
        <v>6.58</v>
      </c>
      <c r="F811" s="33">
        <v>31.24</v>
      </c>
      <c r="G811" s="33">
        <v>209.2</v>
      </c>
      <c r="H811" s="33">
        <v>0.78</v>
      </c>
      <c r="I811" s="33">
        <v>1.38</v>
      </c>
      <c r="J811" s="33">
        <v>40.200000000000003</v>
      </c>
      <c r="K811" s="33">
        <v>0.52</v>
      </c>
      <c r="L811" s="33">
        <v>136.9</v>
      </c>
      <c r="M811" s="33">
        <v>122.38</v>
      </c>
      <c r="N811" s="33">
        <v>20.399999999999999</v>
      </c>
      <c r="O811" s="34">
        <v>0.46</v>
      </c>
    </row>
    <row r="812" spans="1:16" x14ac:dyDescent="0.3">
      <c r="A812" s="36"/>
      <c r="B812" s="37" t="s">
        <v>131</v>
      </c>
      <c r="C812" s="32">
        <v>30.8</v>
      </c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4"/>
    </row>
    <row r="813" spans="1:16" x14ac:dyDescent="0.3">
      <c r="A813" s="36"/>
      <c r="B813" s="37" t="s">
        <v>216</v>
      </c>
      <c r="C813" s="32">
        <v>1</v>
      </c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4"/>
    </row>
    <row r="814" spans="1:16" x14ac:dyDescent="0.3">
      <c r="A814" s="36"/>
      <c r="B814" s="37" t="s">
        <v>96</v>
      </c>
      <c r="C814" s="32">
        <v>5</v>
      </c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4"/>
    </row>
    <row r="815" spans="1:16" x14ac:dyDescent="0.3">
      <c r="A815" s="36"/>
      <c r="B815" s="37" t="s">
        <v>95</v>
      </c>
      <c r="C815" s="32">
        <v>5</v>
      </c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4"/>
    </row>
    <row r="816" spans="1:16" s="35" customFormat="1" x14ac:dyDescent="0.3">
      <c r="A816" s="30"/>
      <c r="B816" s="76" t="s">
        <v>99</v>
      </c>
      <c r="C816" s="32">
        <v>106</v>
      </c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4"/>
    </row>
    <row r="817" spans="1:16" x14ac:dyDescent="0.3">
      <c r="A817" s="36">
        <v>69</v>
      </c>
      <c r="B817" s="90" t="s">
        <v>298</v>
      </c>
      <c r="C817" s="27">
        <v>35</v>
      </c>
      <c r="D817" s="33">
        <v>1.6</v>
      </c>
      <c r="E817" s="33">
        <v>11</v>
      </c>
      <c r="F817" s="33">
        <v>10</v>
      </c>
      <c r="G817" s="33">
        <v>146</v>
      </c>
      <c r="H817" s="33">
        <v>0.02</v>
      </c>
      <c r="I817" s="33">
        <v>0</v>
      </c>
      <c r="J817" s="33">
        <v>60</v>
      </c>
      <c r="K817" s="33">
        <v>0.4</v>
      </c>
      <c r="L817" s="33">
        <v>7.6</v>
      </c>
      <c r="M817" s="33">
        <v>17.5</v>
      </c>
      <c r="N817" s="33">
        <v>2.8</v>
      </c>
      <c r="O817" s="34">
        <v>0.25</v>
      </c>
    </row>
    <row r="818" spans="1:16" x14ac:dyDescent="0.3">
      <c r="A818" s="36"/>
      <c r="B818" s="37" t="s">
        <v>96</v>
      </c>
      <c r="C818" s="32">
        <v>15</v>
      </c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4"/>
    </row>
    <row r="819" spans="1:16" x14ac:dyDescent="0.3">
      <c r="A819" s="36"/>
      <c r="B819" s="37" t="s">
        <v>42</v>
      </c>
      <c r="C819" s="32">
        <v>20</v>
      </c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4"/>
    </row>
    <row r="820" spans="1:16" s="35" customFormat="1" x14ac:dyDescent="0.3">
      <c r="A820" s="30">
        <v>462</v>
      </c>
      <c r="B820" s="91" t="s">
        <v>37</v>
      </c>
      <c r="C820" s="27">
        <v>200</v>
      </c>
      <c r="D820" s="33">
        <v>3.3</v>
      </c>
      <c r="E820" s="33">
        <v>2.9</v>
      </c>
      <c r="F820" s="33">
        <v>13.8</v>
      </c>
      <c r="G820" s="33">
        <v>94</v>
      </c>
      <c r="H820" s="33">
        <v>0.03</v>
      </c>
      <c r="I820" s="33">
        <v>0.7</v>
      </c>
      <c r="J820" s="33">
        <v>19</v>
      </c>
      <c r="K820" s="33">
        <v>0.01</v>
      </c>
      <c r="L820" s="33">
        <v>111.3</v>
      </c>
      <c r="M820" s="33">
        <v>91.1</v>
      </c>
      <c r="N820" s="33">
        <v>22.3</v>
      </c>
      <c r="O820" s="34">
        <v>0.65</v>
      </c>
    </row>
    <row r="821" spans="1:16" x14ac:dyDescent="0.3">
      <c r="A821" s="30"/>
      <c r="B821" s="76" t="s">
        <v>95</v>
      </c>
      <c r="C821" s="32">
        <v>10</v>
      </c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4"/>
      <c r="P821" s="35"/>
    </row>
    <row r="822" spans="1:16" x14ac:dyDescent="0.3">
      <c r="A822" s="36"/>
      <c r="B822" s="37" t="s">
        <v>136</v>
      </c>
      <c r="C822" s="32">
        <v>2.4</v>
      </c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4"/>
    </row>
    <row r="823" spans="1:16" s="29" customFormat="1" x14ac:dyDescent="0.3">
      <c r="A823" s="25"/>
      <c r="B823" s="37" t="s">
        <v>99</v>
      </c>
      <c r="C823" s="32">
        <v>100</v>
      </c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38"/>
      <c r="P823" s="19"/>
    </row>
    <row r="824" spans="1:16" s="35" customFormat="1" x14ac:dyDescent="0.3">
      <c r="A824" s="30"/>
      <c r="B824" s="91" t="s">
        <v>54</v>
      </c>
      <c r="C824" s="27">
        <v>100</v>
      </c>
      <c r="D824" s="33">
        <v>2</v>
      </c>
      <c r="E824" s="33">
        <v>0</v>
      </c>
      <c r="F824" s="33">
        <v>22</v>
      </c>
      <c r="G824" s="33">
        <v>89</v>
      </c>
      <c r="H824" s="33"/>
      <c r="I824" s="33"/>
      <c r="J824" s="33"/>
      <c r="K824" s="33"/>
      <c r="L824" s="33"/>
      <c r="M824" s="33"/>
      <c r="N824" s="33"/>
      <c r="O824" s="34"/>
    </row>
    <row r="825" spans="1:16" s="35" customFormat="1" x14ac:dyDescent="0.3">
      <c r="A825" s="30"/>
      <c r="B825" s="91" t="s">
        <v>312</v>
      </c>
      <c r="C825" s="27">
        <f>C811+C817+C820+C824</f>
        <v>535</v>
      </c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4"/>
    </row>
    <row r="826" spans="1:16" s="35" customFormat="1" x14ac:dyDescent="0.3">
      <c r="A826" s="30"/>
      <c r="B826" s="91" t="s">
        <v>277</v>
      </c>
      <c r="C826" s="27"/>
      <c r="D826" s="28">
        <v>36.07</v>
      </c>
      <c r="E826" s="28">
        <v>48.86</v>
      </c>
      <c r="F826" s="28">
        <v>73.13</v>
      </c>
      <c r="G826" s="28">
        <v>748.93</v>
      </c>
      <c r="H826" s="28">
        <v>0.5</v>
      </c>
      <c r="I826" s="28">
        <v>25.39</v>
      </c>
      <c r="J826" s="28">
        <v>79.489999999999995</v>
      </c>
      <c r="K826" s="28">
        <v>12.66</v>
      </c>
      <c r="L826" s="28">
        <v>158.21</v>
      </c>
      <c r="M826" s="28">
        <v>345.33</v>
      </c>
      <c r="N826" s="28">
        <v>99.87</v>
      </c>
      <c r="O826" s="38">
        <v>6.26</v>
      </c>
    </row>
    <row r="827" spans="1:16" x14ac:dyDescent="0.3">
      <c r="A827" s="36">
        <v>32</v>
      </c>
      <c r="B827" s="90" t="s">
        <v>276</v>
      </c>
      <c r="C827" s="27">
        <v>60</v>
      </c>
      <c r="D827" s="33">
        <v>1.86</v>
      </c>
      <c r="E827" s="33">
        <v>5.04</v>
      </c>
      <c r="F827" s="33">
        <v>4.2</v>
      </c>
      <c r="G827" s="33">
        <v>69.599999999999994</v>
      </c>
      <c r="H827" s="33">
        <v>0.12</v>
      </c>
      <c r="I827" s="33">
        <v>2.94</v>
      </c>
      <c r="J827" s="33">
        <v>12.12</v>
      </c>
      <c r="K827" s="33">
        <v>2.16</v>
      </c>
      <c r="L827" s="33">
        <v>60.06</v>
      </c>
      <c r="M827" s="33">
        <v>44.58</v>
      </c>
      <c r="N827" s="33">
        <v>12.48</v>
      </c>
      <c r="O827" s="34">
        <v>0.76</v>
      </c>
    </row>
    <row r="828" spans="1:16" x14ac:dyDescent="0.3">
      <c r="A828" s="36"/>
      <c r="B828" s="37" t="s">
        <v>102</v>
      </c>
      <c r="C828" s="32">
        <v>52.8</v>
      </c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4"/>
    </row>
    <row r="829" spans="1:16" x14ac:dyDescent="0.3">
      <c r="A829" s="36"/>
      <c r="B829" s="37" t="s">
        <v>268</v>
      </c>
      <c r="C829" s="32">
        <v>4.62</v>
      </c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4"/>
    </row>
    <row r="830" spans="1:16" x14ac:dyDescent="0.3">
      <c r="A830" s="36"/>
      <c r="B830" s="37" t="s">
        <v>216</v>
      </c>
      <c r="C830" s="32">
        <v>0.15</v>
      </c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4"/>
    </row>
    <row r="831" spans="1:16" s="35" customFormat="1" x14ac:dyDescent="0.3">
      <c r="A831" s="30"/>
      <c r="B831" s="76" t="s">
        <v>110</v>
      </c>
      <c r="C831" s="32">
        <v>3.6</v>
      </c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4"/>
    </row>
    <row r="832" spans="1:16" x14ac:dyDescent="0.3">
      <c r="A832" s="36">
        <v>131</v>
      </c>
      <c r="B832" s="90" t="s">
        <v>77</v>
      </c>
      <c r="C832" s="27">
        <v>250</v>
      </c>
      <c r="D832" s="33">
        <v>0.87</v>
      </c>
      <c r="E832" s="33">
        <v>4.3499999999999996</v>
      </c>
      <c r="F832" s="33">
        <v>2.52</v>
      </c>
      <c r="G832" s="33">
        <v>52.75</v>
      </c>
      <c r="H832" s="33">
        <v>0.01</v>
      </c>
      <c r="I832" s="33">
        <v>1.8</v>
      </c>
      <c r="J832" s="33">
        <v>0</v>
      </c>
      <c r="K832" s="33">
        <v>2.4500000000000002</v>
      </c>
      <c r="L832" s="33">
        <v>35.200000000000003</v>
      </c>
      <c r="M832" s="33">
        <v>29.37</v>
      </c>
      <c r="N832" s="33">
        <v>13.2</v>
      </c>
      <c r="O832" s="34">
        <v>0.68</v>
      </c>
    </row>
    <row r="833" spans="1:15" x14ac:dyDescent="0.3">
      <c r="A833" s="36"/>
      <c r="B833" s="37" t="s">
        <v>110</v>
      </c>
      <c r="C833" s="32">
        <v>5</v>
      </c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4"/>
    </row>
    <row r="834" spans="1:15" x14ac:dyDescent="0.3">
      <c r="A834" s="36"/>
      <c r="B834" s="37" t="s">
        <v>140</v>
      </c>
      <c r="C834" s="32">
        <v>10</v>
      </c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4"/>
    </row>
    <row r="835" spans="1:15" x14ac:dyDescent="0.3">
      <c r="A835" s="36"/>
      <c r="B835" s="37" t="s">
        <v>105</v>
      </c>
      <c r="C835" s="32">
        <v>10.7</v>
      </c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4"/>
    </row>
    <row r="836" spans="1:15" x14ac:dyDescent="0.3">
      <c r="A836" s="36"/>
      <c r="B836" s="37" t="s">
        <v>106</v>
      </c>
      <c r="C836" s="32">
        <v>9.75</v>
      </c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4"/>
    </row>
    <row r="837" spans="1:15" x14ac:dyDescent="0.3">
      <c r="A837" s="36"/>
      <c r="B837" s="37" t="s">
        <v>216</v>
      </c>
      <c r="C837" s="32">
        <v>2</v>
      </c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4"/>
    </row>
    <row r="838" spans="1:15" x14ac:dyDescent="0.3">
      <c r="A838" s="36">
        <v>371</v>
      </c>
      <c r="B838" s="90" t="s">
        <v>278</v>
      </c>
      <c r="C838" s="27">
        <v>90</v>
      </c>
      <c r="D838" s="33">
        <v>13.45</v>
      </c>
      <c r="E838" s="33">
        <v>15.39</v>
      </c>
      <c r="F838" s="33">
        <v>5.35</v>
      </c>
      <c r="G838" s="33">
        <v>213.18</v>
      </c>
      <c r="H838" s="33">
        <v>0.06</v>
      </c>
      <c r="I838" s="33">
        <v>1.3</v>
      </c>
      <c r="J838" s="33">
        <v>67.37</v>
      </c>
      <c r="K838" s="33">
        <v>0.45</v>
      </c>
      <c r="L838" s="33">
        <v>20.399999999999999</v>
      </c>
      <c r="M838" s="33">
        <v>88.08</v>
      </c>
      <c r="N838" s="33">
        <v>17.440000000000001</v>
      </c>
      <c r="O838" s="34">
        <v>1.17</v>
      </c>
    </row>
    <row r="839" spans="1:15" x14ac:dyDescent="0.3">
      <c r="A839" s="36"/>
      <c r="B839" s="37" t="s">
        <v>112</v>
      </c>
      <c r="C839" s="32">
        <v>4.55</v>
      </c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4"/>
    </row>
    <row r="840" spans="1:15" s="35" customFormat="1" x14ac:dyDescent="0.3">
      <c r="A840" s="30"/>
      <c r="B840" s="76" t="s">
        <v>216</v>
      </c>
      <c r="C840" s="32">
        <v>0.42</v>
      </c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4"/>
    </row>
    <row r="841" spans="1:15" x14ac:dyDescent="0.3">
      <c r="A841" s="36"/>
      <c r="B841" s="37" t="s">
        <v>99</v>
      </c>
      <c r="C841" s="32">
        <v>8.5500000000000007</v>
      </c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4"/>
    </row>
    <row r="842" spans="1:15" x14ac:dyDescent="0.3">
      <c r="A842" s="36"/>
      <c r="B842" s="37" t="s">
        <v>279</v>
      </c>
      <c r="C842" s="32">
        <v>76.38</v>
      </c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4"/>
    </row>
    <row r="843" spans="1:15" x14ac:dyDescent="0.3">
      <c r="A843" s="36"/>
      <c r="B843" s="37" t="s">
        <v>96</v>
      </c>
      <c r="C843" s="32">
        <v>3.19</v>
      </c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4"/>
    </row>
    <row r="844" spans="1:15" ht="28.8" x14ac:dyDescent="0.3">
      <c r="A844" s="36">
        <v>379</v>
      </c>
      <c r="B844" s="90" t="s">
        <v>280</v>
      </c>
      <c r="C844" s="27">
        <v>150</v>
      </c>
      <c r="D844" s="33">
        <v>3.45</v>
      </c>
      <c r="E844" s="33">
        <v>13.2</v>
      </c>
      <c r="F844" s="33">
        <v>12</v>
      </c>
      <c r="G844" s="33">
        <v>180</v>
      </c>
      <c r="H844" s="33">
        <v>0.16500000000000001</v>
      </c>
      <c r="I844" s="33">
        <v>18.75</v>
      </c>
      <c r="J844" s="33">
        <v>0</v>
      </c>
      <c r="K844" s="33">
        <v>6.45</v>
      </c>
      <c r="L844" s="33">
        <v>15.15</v>
      </c>
      <c r="M844" s="33">
        <v>85.5</v>
      </c>
      <c r="N844" s="33">
        <v>29.25</v>
      </c>
      <c r="O844" s="34">
        <v>1.08</v>
      </c>
    </row>
    <row r="845" spans="1:15" x14ac:dyDescent="0.3">
      <c r="A845" s="36"/>
      <c r="B845" s="37" t="s">
        <v>124</v>
      </c>
      <c r="C845" s="32">
        <v>186.7</v>
      </c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4"/>
    </row>
    <row r="846" spans="1:15" s="35" customFormat="1" x14ac:dyDescent="0.3">
      <c r="A846" s="30"/>
      <c r="B846" s="76" t="s">
        <v>110</v>
      </c>
      <c r="C846" s="32">
        <v>14.4</v>
      </c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4"/>
    </row>
    <row r="847" spans="1:15" x14ac:dyDescent="0.3">
      <c r="A847" s="36"/>
      <c r="B847" s="37" t="s">
        <v>216</v>
      </c>
      <c r="C847" s="32">
        <v>0.6</v>
      </c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4"/>
    </row>
    <row r="848" spans="1:15" x14ac:dyDescent="0.3">
      <c r="A848" s="36">
        <v>486</v>
      </c>
      <c r="B848" s="90" t="s">
        <v>223</v>
      </c>
      <c r="C848" s="27">
        <v>200</v>
      </c>
      <c r="D848" s="33">
        <v>10</v>
      </c>
      <c r="E848" s="33">
        <v>10</v>
      </c>
      <c r="F848" s="33">
        <v>11.1</v>
      </c>
      <c r="G848" s="33">
        <v>46</v>
      </c>
      <c r="H848" s="33">
        <v>0.01</v>
      </c>
      <c r="I848" s="33">
        <v>0.6</v>
      </c>
      <c r="J848" s="33">
        <v>0</v>
      </c>
      <c r="K848" s="33">
        <v>0.04</v>
      </c>
      <c r="L848" s="33">
        <v>3.4</v>
      </c>
      <c r="M848" s="33">
        <v>2.1</v>
      </c>
      <c r="N848" s="33">
        <v>1.7</v>
      </c>
      <c r="O848" s="34">
        <v>0.46</v>
      </c>
    </row>
    <row r="849" spans="1:16" x14ac:dyDescent="0.3">
      <c r="A849" s="36"/>
      <c r="B849" s="37" t="s">
        <v>120</v>
      </c>
      <c r="C849" s="32">
        <v>20</v>
      </c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4"/>
    </row>
    <row r="850" spans="1:16" ht="15.6" x14ac:dyDescent="0.3">
      <c r="A850" s="77"/>
      <c r="B850" s="76" t="s">
        <v>95</v>
      </c>
      <c r="C850" s="32">
        <v>10</v>
      </c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4"/>
      <c r="P850" s="78"/>
    </row>
    <row r="851" spans="1:16" ht="15.6" x14ac:dyDescent="0.3">
      <c r="A851" s="77"/>
      <c r="B851" s="37" t="s">
        <v>111</v>
      </c>
      <c r="C851" s="32">
        <v>10</v>
      </c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4"/>
      <c r="P851" s="78"/>
    </row>
    <row r="852" spans="1:16" ht="15.6" x14ac:dyDescent="0.3">
      <c r="A852" s="77"/>
      <c r="B852" s="90" t="s">
        <v>42</v>
      </c>
      <c r="C852" s="27">
        <v>40</v>
      </c>
      <c r="D852" s="33">
        <v>3.8</v>
      </c>
      <c r="E852" s="33">
        <v>0.4</v>
      </c>
      <c r="F852" s="33">
        <v>24.6</v>
      </c>
      <c r="G852" s="33">
        <v>117.5</v>
      </c>
      <c r="H852" s="33">
        <v>0.06</v>
      </c>
      <c r="I852" s="33">
        <v>0</v>
      </c>
      <c r="J852" s="33">
        <v>0</v>
      </c>
      <c r="K852" s="33">
        <v>0.55000000000000004</v>
      </c>
      <c r="L852" s="33">
        <v>10</v>
      </c>
      <c r="M852" s="33">
        <v>32.5</v>
      </c>
      <c r="N852" s="33">
        <v>7</v>
      </c>
      <c r="O852" s="34">
        <v>0.55000000000000004</v>
      </c>
      <c r="P852" s="78"/>
    </row>
    <row r="853" spans="1:16" ht="15.6" x14ac:dyDescent="0.3">
      <c r="A853" s="77"/>
      <c r="B853" s="90" t="s">
        <v>26</v>
      </c>
      <c r="C853" s="27">
        <v>30</v>
      </c>
      <c r="D853" s="33">
        <v>2.64</v>
      </c>
      <c r="E853" s="33">
        <v>0.48</v>
      </c>
      <c r="F853" s="33">
        <v>13.36</v>
      </c>
      <c r="G853" s="33">
        <v>69.599999999999994</v>
      </c>
      <c r="H853" s="33">
        <v>7.0000000000000007E-2</v>
      </c>
      <c r="I853" s="33">
        <v>0</v>
      </c>
      <c r="J853" s="33">
        <v>0</v>
      </c>
      <c r="K853" s="33">
        <v>0.56000000000000005</v>
      </c>
      <c r="L853" s="33">
        <v>14</v>
      </c>
      <c r="M853" s="33">
        <v>63.2</v>
      </c>
      <c r="N853" s="33">
        <v>18.8</v>
      </c>
      <c r="O853" s="34">
        <v>1.56</v>
      </c>
      <c r="P853" s="78"/>
    </row>
    <row r="854" spans="1:16" ht="15.6" x14ac:dyDescent="0.3">
      <c r="A854" s="77"/>
      <c r="B854" s="90" t="s">
        <v>317</v>
      </c>
      <c r="C854" s="27">
        <f>C827+C832+C838+C844+C848+C852+C853</f>
        <v>820</v>
      </c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4"/>
      <c r="P854" s="78"/>
    </row>
    <row r="855" spans="1:16" s="35" customFormat="1" x14ac:dyDescent="0.3">
      <c r="A855" s="30"/>
      <c r="B855" s="91" t="s">
        <v>281</v>
      </c>
      <c r="C855" s="32"/>
      <c r="D855" s="28">
        <v>29.42</v>
      </c>
      <c r="E855" s="28">
        <v>21.56</v>
      </c>
      <c r="F855" s="28">
        <v>88.93</v>
      </c>
      <c r="G855" s="28">
        <v>730.53</v>
      </c>
      <c r="H855" s="28">
        <v>0.5</v>
      </c>
      <c r="I855" s="28">
        <v>3.76</v>
      </c>
      <c r="J855" s="28">
        <v>70.739999999999995</v>
      </c>
      <c r="K855" s="28">
        <v>4.7300000000000004</v>
      </c>
      <c r="L855" s="28">
        <v>98.07</v>
      </c>
      <c r="M855" s="28">
        <v>340.4</v>
      </c>
      <c r="N855" s="28">
        <v>142.51</v>
      </c>
      <c r="O855" s="38">
        <v>7.52</v>
      </c>
    </row>
    <row r="856" spans="1:16" x14ac:dyDescent="0.3">
      <c r="A856" s="36">
        <v>15</v>
      </c>
      <c r="B856" s="90" t="s">
        <v>301</v>
      </c>
      <c r="C856" s="27">
        <v>60</v>
      </c>
      <c r="D856" s="33">
        <v>0.48</v>
      </c>
      <c r="E856" s="33">
        <v>3.66</v>
      </c>
      <c r="F856" s="33">
        <v>1.56</v>
      </c>
      <c r="G856" s="33">
        <v>41.4</v>
      </c>
      <c r="H856" s="33">
        <v>0.18</v>
      </c>
      <c r="I856" s="33">
        <v>2.52</v>
      </c>
      <c r="J856" s="33">
        <v>0</v>
      </c>
      <c r="K856" s="33">
        <v>2.7</v>
      </c>
      <c r="L856" s="33">
        <v>11.4</v>
      </c>
      <c r="M856" s="33">
        <v>19.68</v>
      </c>
      <c r="N856" s="33">
        <v>8.1</v>
      </c>
      <c r="O856" s="34">
        <v>0.32</v>
      </c>
    </row>
    <row r="857" spans="1:16" x14ac:dyDescent="0.3">
      <c r="A857" s="36"/>
      <c r="B857" s="37" t="s">
        <v>13</v>
      </c>
      <c r="C857" s="32">
        <v>50.22</v>
      </c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4"/>
    </row>
    <row r="858" spans="1:16" s="35" customFormat="1" x14ac:dyDescent="0.3">
      <c r="A858" s="30"/>
      <c r="B858" s="76" t="s">
        <v>216</v>
      </c>
      <c r="C858" s="32">
        <v>0.15</v>
      </c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4"/>
    </row>
    <row r="859" spans="1:16" s="35" customFormat="1" x14ac:dyDescent="0.3">
      <c r="A859" s="30"/>
      <c r="B859" s="76" t="s">
        <v>105</v>
      </c>
      <c r="C859" s="32">
        <v>7.22</v>
      </c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4"/>
    </row>
    <row r="860" spans="1:16" s="29" customFormat="1" x14ac:dyDescent="0.3">
      <c r="A860" s="25"/>
      <c r="B860" s="37" t="s">
        <v>110</v>
      </c>
      <c r="C860" s="32">
        <v>3.6</v>
      </c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38"/>
      <c r="P860" s="19"/>
    </row>
    <row r="861" spans="1:16" s="35" customFormat="1" x14ac:dyDescent="0.3">
      <c r="A861" s="30">
        <v>116</v>
      </c>
      <c r="B861" s="91" t="s">
        <v>40</v>
      </c>
      <c r="C861" s="27">
        <v>250</v>
      </c>
      <c r="D861" s="33">
        <v>4.2300000000000004</v>
      </c>
      <c r="E861" s="33">
        <v>3.6</v>
      </c>
      <c r="F861" s="33">
        <v>15</v>
      </c>
      <c r="G861" s="33">
        <v>110.2</v>
      </c>
      <c r="H861" s="33">
        <v>0</v>
      </c>
      <c r="I861" s="33">
        <v>0.46</v>
      </c>
      <c r="J861" s="33">
        <v>0</v>
      </c>
      <c r="K861" s="33">
        <v>0</v>
      </c>
      <c r="L861" s="33">
        <v>0.5</v>
      </c>
      <c r="M861" s="33">
        <v>1.4</v>
      </c>
      <c r="N861" s="33">
        <v>0.52</v>
      </c>
      <c r="O861" s="34">
        <v>0.03</v>
      </c>
    </row>
    <row r="862" spans="1:16" x14ac:dyDescent="0.3">
      <c r="A862" s="36"/>
      <c r="B862" s="37" t="s">
        <v>124</v>
      </c>
      <c r="C862" s="32">
        <v>50</v>
      </c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4"/>
    </row>
    <row r="863" spans="1:16" x14ac:dyDescent="0.3">
      <c r="A863" s="36"/>
      <c r="B863" s="37" t="s">
        <v>105</v>
      </c>
      <c r="C863" s="32">
        <v>10</v>
      </c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4"/>
    </row>
    <row r="864" spans="1:16" x14ac:dyDescent="0.3">
      <c r="A864" s="36"/>
      <c r="B864" s="37" t="s">
        <v>106</v>
      </c>
      <c r="C864" s="32">
        <v>10</v>
      </c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4"/>
    </row>
    <row r="865" spans="1:15" s="35" customFormat="1" x14ac:dyDescent="0.3">
      <c r="A865" s="30"/>
      <c r="B865" s="76" t="s">
        <v>110</v>
      </c>
      <c r="C865" s="32">
        <v>2.5</v>
      </c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4"/>
    </row>
    <row r="866" spans="1:15" x14ac:dyDescent="0.3">
      <c r="A866" s="36"/>
      <c r="B866" s="37" t="s">
        <v>216</v>
      </c>
      <c r="C866" s="32">
        <v>0.22</v>
      </c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4"/>
    </row>
    <row r="867" spans="1:15" x14ac:dyDescent="0.3">
      <c r="A867" s="36"/>
      <c r="B867" s="37" t="s">
        <v>282</v>
      </c>
      <c r="C867" s="32">
        <v>7.7</v>
      </c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4"/>
    </row>
    <row r="868" spans="1:15" x14ac:dyDescent="0.3">
      <c r="A868" s="36"/>
      <c r="B868" s="37" t="s">
        <v>96</v>
      </c>
      <c r="C868" s="32">
        <v>0.88</v>
      </c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4"/>
    </row>
    <row r="869" spans="1:15" x14ac:dyDescent="0.3">
      <c r="A869" s="36"/>
      <c r="B869" s="37" t="s">
        <v>135</v>
      </c>
      <c r="C869" s="32">
        <v>2.2000000000000002</v>
      </c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4"/>
    </row>
    <row r="870" spans="1:15" x14ac:dyDescent="0.3">
      <c r="A870" s="36">
        <v>372</v>
      </c>
      <c r="B870" s="90" t="s">
        <v>283</v>
      </c>
      <c r="C870" s="27">
        <v>90</v>
      </c>
      <c r="D870" s="33">
        <v>12.34</v>
      </c>
      <c r="E870" s="33">
        <v>7.65</v>
      </c>
      <c r="F870" s="33">
        <v>7.08</v>
      </c>
      <c r="G870" s="33">
        <v>146.28</v>
      </c>
      <c r="H870" s="33">
        <v>0.05</v>
      </c>
      <c r="I870" s="33">
        <v>0.68</v>
      </c>
      <c r="J870" s="33">
        <v>46.74</v>
      </c>
      <c r="K870" s="33">
        <v>0.45</v>
      </c>
      <c r="L870" s="33">
        <v>31.65</v>
      </c>
      <c r="M870" s="33">
        <v>78.62</v>
      </c>
      <c r="N870" s="33">
        <v>15.08</v>
      </c>
      <c r="O870" s="34">
        <v>1.1000000000000001</v>
      </c>
    </row>
    <row r="871" spans="1:15" x14ac:dyDescent="0.3">
      <c r="A871" s="36"/>
      <c r="B871" s="37" t="s">
        <v>284</v>
      </c>
      <c r="C871" s="32">
        <v>60.57</v>
      </c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4"/>
    </row>
    <row r="872" spans="1:15" x14ac:dyDescent="0.3">
      <c r="A872" s="36"/>
      <c r="B872" s="37" t="s">
        <v>110</v>
      </c>
      <c r="C872" s="32">
        <v>2.2799999999999998</v>
      </c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4"/>
    </row>
    <row r="873" spans="1:15" x14ac:dyDescent="0.3">
      <c r="A873" s="36"/>
      <c r="B873" s="37" t="s">
        <v>99</v>
      </c>
      <c r="C873" s="32">
        <v>20.57</v>
      </c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4"/>
    </row>
    <row r="874" spans="1:15" x14ac:dyDescent="0.3">
      <c r="A874" s="36"/>
      <c r="B874" s="37" t="s">
        <v>42</v>
      </c>
      <c r="C874" s="32">
        <v>14.85</v>
      </c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4"/>
    </row>
    <row r="875" spans="1:15" s="35" customFormat="1" x14ac:dyDescent="0.3">
      <c r="A875" s="30">
        <v>202</v>
      </c>
      <c r="B875" s="91" t="s">
        <v>17</v>
      </c>
      <c r="C875" s="27">
        <v>150</v>
      </c>
      <c r="D875" s="33">
        <v>5.63</v>
      </c>
      <c r="E875" s="33">
        <v>5.76</v>
      </c>
      <c r="F875" s="33">
        <v>9.83</v>
      </c>
      <c r="G875" s="33">
        <v>173.55</v>
      </c>
      <c r="H875" s="33">
        <v>0.14000000000000001</v>
      </c>
      <c r="I875" s="33">
        <v>0</v>
      </c>
      <c r="J875" s="33">
        <v>24</v>
      </c>
      <c r="K875" s="33">
        <v>0.42</v>
      </c>
      <c r="L875" s="33">
        <v>14.12</v>
      </c>
      <c r="M875" s="33">
        <v>134.30000000000001</v>
      </c>
      <c r="N875" s="33">
        <v>88.71</v>
      </c>
      <c r="O875" s="34">
        <v>3.06</v>
      </c>
    </row>
    <row r="876" spans="1:15" x14ac:dyDescent="0.3">
      <c r="A876" s="36"/>
      <c r="B876" s="37" t="s">
        <v>113</v>
      </c>
      <c r="C876" s="32">
        <v>45</v>
      </c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4"/>
    </row>
    <row r="877" spans="1:15" x14ac:dyDescent="0.3">
      <c r="A877" s="36"/>
      <c r="B877" s="37" t="s">
        <v>216</v>
      </c>
      <c r="C877" s="32">
        <v>1.05</v>
      </c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4"/>
    </row>
    <row r="878" spans="1:15" s="35" customFormat="1" x14ac:dyDescent="0.3">
      <c r="A878" s="30"/>
      <c r="B878" s="76" t="s">
        <v>96</v>
      </c>
      <c r="C878" s="32">
        <v>6</v>
      </c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4"/>
    </row>
    <row r="879" spans="1:15" x14ac:dyDescent="0.3">
      <c r="A879" s="36">
        <v>494</v>
      </c>
      <c r="B879" s="90" t="s">
        <v>183</v>
      </c>
      <c r="C879" s="27">
        <v>200</v>
      </c>
      <c r="D879" s="33">
        <v>0.3</v>
      </c>
      <c r="E879" s="33">
        <v>0.01</v>
      </c>
      <c r="F879" s="33">
        <v>17.5</v>
      </c>
      <c r="G879" s="33">
        <v>72</v>
      </c>
      <c r="H879" s="33">
        <v>0</v>
      </c>
      <c r="I879" s="33">
        <v>0.1</v>
      </c>
      <c r="J879" s="33">
        <v>0</v>
      </c>
      <c r="K879" s="33">
        <v>0.1</v>
      </c>
      <c r="L879" s="33">
        <v>16.399999999999999</v>
      </c>
      <c r="M879" s="33">
        <v>10.7</v>
      </c>
      <c r="N879" s="33">
        <v>4.3</v>
      </c>
      <c r="O879" s="34">
        <v>0.9</v>
      </c>
    </row>
    <row r="880" spans="1:15" x14ac:dyDescent="0.3">
      <c r="A880" s="36"/>
      <c r="B880" s="37" t="s">
        <v>285</v>
      </c>
      <c r="C880" s="32">
        <v>20</v>
      </c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4"/>
    </row>
    <row r="881" spans="1:16" x14ac:dyDescent="0.3">
      <c r="A881" s="36"/>
      <c r="B881" s="37" t="s">
        <v>95</v>
      </c>
      <c r="C881" s="32">
        <v>10</v>
      </c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4"/>
    </row>
    <row r="882" spans="1:16" x14ac:dyDescent="0.3">
      <c r="A882" s="36"/>
      <c r="B882" s="90" t="s">
        <v>42</v>
      </c>
      <c r="C882" s="27">
        <v>40</v>
      </c>
      <c r="D882" s="33">
        <v>3.8</v>
      </c>
      <c r="E882" s="33">
        <v>0.4</v>
      </c>
      <c r="F882" s="33">
        <v>24.6</v>
      </c>
      <c r="G882" s="33">
        <v>117.5</v>
      </c>
      <c r="H882" s="33">
        <v>0.06</v>
      </c>
      <c r="I882" s="33">
        <v>0</v>
      </c>
      <c r="J882" s="33">
        <v>0</v>
      </c>
      <c r="K882" s="33">
        <v>0.55000000000000004</v>
      </c>
      <c r="L882" s="33">
        <v>10</v>
      </c>
      <c r="M882" s="33">
        <v>32.5</v>
      </c>
      <c r="N882" s="33">
        <v>7</v>
      </c>
      <c r="O882" s="34">
        <v>0.55000000000000004</v>
      </c>
    </row>
    <row r="883" spans="1:16" x14ac:dyDescent="0.3">
      <c r="A883" s="36"/>
      <c r="B883" s="90" t="s">
        <v>26</v>
      </c>
      <c r="C883" s="27">
        <v>30</v>
      </c>
      <c r="D883" s="33">
        <v>2.64</v>
      </c>
      <c r="E883" s="33">
        <v>0.48</v>
      </c>
      <c r="F883" s="33">
        <v>13.36</v>
      </c>
      <c r="G883" s="33">
        <v>69.599999999999994</v>
      </c>
      <c r="H883" s="33">
        <v>7.0000000000000007E-2</v>
      </c>
      <c r="I883" s="33">
        <v>0</v>
      </c>
      <c r="J883" s="33">
        <v>0</v>
      </c>
      <c r="K883" s="33">
        <v>0.56000000000000005</v>
      </c>
      <c r="L883" s="33">
        <v>14</v>
      </c>
      <c r="M883" s="33">
        <v>63.2</v>
      </c>
      <c r="N883" s="33">
        <v>18.8</v>
      </c>
      <c r="O883" s="34">
        <v>1.56</v>
      </c>
    </row>
    <row r="884" spans="1:16" x14ac:dyDescent="0.3">
      <c r="A884" s="36"/>
      <c r="B884" s="90" t="s">
        <v>316</v>
      </c>
      <c r="C884" s="27">
        <f>C856+C861+C870+C875+C879+C882+C883</f>
        <v>820</v>
      </c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4"/>
    </row>
    <row r="885" spans="1:16" x14ac:dyDescent="0.3">
      <c r="A885" s="36"/>
      <c r="B885" s="90" t="s">
        <v>286</v>
      </c>
      <c r="C885" s="32"/>
      <c r="D885" s="106">
        <v>8.1999999999999993</v>
      </c>
      <c r="E885" s="28">
        <v>6.9</v>
      </c>
      <c r="F885" s="28">
        <v>40.6</v>
      </c>
      <c r="G885" s="28">
        <v>267.54000000000002</v>
      </c>
      <c r="H885" s="28">
        <v>0.08</v>
      </c>
      <c r="I885" s="28">
        <v>4.2</v>
      </c>
      <c r="J885" s="28">
        <v>74.7</v>
      </c>
      <c r="K885" s="28">
        <v>0.7</v>
      </c>
      <c r="L885" s="28">
        <v>86.4</v>
      </c>
      <c r="M885" s="28">
        <v>103.7</v>
      </c>
      <c r="N885" s="28">
        <v>14.4</v>
      </c>
      <c r="O885" s="38">
        <v>3.73</v>
      </c>
    </row>
    <row r="886" spans="1:16" x14ac:dyDescent="0.3">
      <c r="A886" s="36"/>
      <c r="B886" s="90" t="s">
        <v>287</v>
      </c>
      <c r="C886" s="27">
        <v>100</v>
      </c>
      <c r="D886" s="33">
        <v>7.2</v>
      </c>
      <c r="E886" s="33">
        <v>6.7</v>
      </c>
      <c r="F886" s="33">
        <v>40.4</v>
      </c>
      <c r="G886" s="33">
        <v>251</v>
      </c>
      <c r="H886" s="33">
        <v>0.06</v>
      </c>
      <c r="I886" s="33">
        <v>0.2</v>
      </c>
      <c r="J886" s="33">
        <v>74.7</v>
      </c>
      <c r="K886" s="33">
        <v>0.7</v>
      </c>
      <c r="L886" s="33">
        <v>72.400000000000006</v>
      </c>
      <c r="M886" s="33">
        <v>103.7</v>
      </c>
      <c r="N886" s="33">
        <v>14.4</v>
      </c>
      <c r="O886" s="34">
        <v>0.93</v>
      </c>
    </row>
    <row r="887" spans="1:16" x14ac:dyDescent="0.3">
      <c r="A887" s="36"/>
      <c r="B887" s="37" t="s">
        <v>104</v>
      </c>
      <c r="C887" s="32">
        <v>48.2</v>
      </c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4"/>
    </row>
    <row r="888" spans="1:16" s="35" customFormat="1" x14ac:dyDescent="0.3">
      <c r="A888" s="30"/>
      <c r="B888" s="76" t="s">
        <v>131</v>
      </c>
      <c r="C888" s="32">
        <v>34</v>
      </c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4"/>
    </row>
    <row r="889" spans="1:16" x14ac:dyDescent="0.3">
      <c r="A889" s="36"/>
      <c r="B889" s="37" t="s">
        <v>135</v>
      </c>
      <c r="C889" s="32">
        <v>2.2000000000000002</v>
      </c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4"/>
    </row>
    <row r="890" spans="1:16" x14ac:dyDescent="0.3">
      <c r="A890" s="36"/>
      <c r="B890" s="37" t="s">
        <v>96</v>
      </c>
      <c r="C890" s="32">
        <v>4</v>
      </c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4"/>
    </row>
    <row r="891" spans="1:16" s="35" customFormat="1" x14ac:dyDescent="0.3">
      <c r="A891" s="30"/>
      <c r="B891" s="76" t="s">
        <v>95</v>
      </c>
      <c r="C891" s="32">
        <v>17</v>
      </c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4"/>
    </row>
    <row r="892" spans="1:16" s="35" customFormat="1" x14ac:dyDescent="0.3">
      <c r="A892" s="30"/>
      <c r="B892" s="91" t="s">
        <v>68</v>
      </c>
      <c r="C892" s="27">
        <v>200</v>
      </c>
      <c r="D892" s="33">
        <v>1</v>
      </c>
      <c r="E892" s="33">
        <v>0.2</v>
      </c>
      <c r="F892" s="33">
        <v>0.2</v>
      </c>
      <c r="G892" s="33">
        <v>92</v>
      </c>
      <c r="H892" s="33">
        <v>0.02</v>
      </c>
      <c r="I892" s="33">
        <v>4</v>
      </c>
      <c r="J892" s="33">
        <v>0</v>
      </c>
      <c r="K892" s="33">
        <v>0</v>
      </c>
      <c r="L892" s="33">
        <v>14</v>
      </c>
      <c r="M892" s="33">
        <v>0</v>
      </c>
      <c r="N892" s="33">
        <v>0</v>
      </c>
      <c r="O892" s="34">
        <v>2.8</v>
      </c>
      <c r="P892" s="19"/>
    </row>
    <row r="893" spans="1:16" s="29" customFormat="1" x14ac:dyDescent="0.3">
      <c r="A893" s="25"/>
      <c r="B893" s="90" t="s">
        <v>315</v>
      </c>
      <c r="C893" s="27">
        <v>300</v>
      </c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38"/>
      <c r="P893" s="19"/>
    </row>
    <row r="894" spans="1:16" s="35" customFormat="1" x14ac:dyDescent="0.3">
      <c r="A894" s="30"/>
      <c r="B894" s="31"/>
      <c r="C894" s="32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4"/>
    </row>
    <row r="895" spans="1:16" ht="15" thickBot="1" x14ac:dyDescent="0.35">
      <c r="A895" s="69"/>
      <c r="B895" s="79"/>
      <c r="C895" s="56"/>
      <c r="D895" s="57"/>
      <c r="E895" s="57"/>
      <c r="F895" s="57"/>
      <c r="G895" s="57"/>
      <c r="H895" s="57"/>
      <c r="I895" s="57"/>
      <c r="J895" s="57"/>
      <c r="K895" s="57"/>
      <c r="L895" s="57"/>
      <c r="M895" s="57"/>
      <c r="N895" s="57"/>
      <c r="O895" s="58"/>
    </row>
    <row r="896" spans="1:16" s="44" customFormat="1" ht="16.2" thickBot="1" x14ac:dyDescent="0.35">
      <c r="A896" s="39"/>
      <c r="B896" s="40" t="s">
        <v>22</v>
      </c>
      <c r="C896" s="41"/>
      <c r="D896" s="42">
        <v>84.81</v>
      </c>
      <c r="E896" s="42">
        <v>97.8</v>
      </c>
      <c r="F896" s="42">
        <v>257.7</v>
      </c>
      <c r="G896" s="42">
        <v>2271.66</v>
      </c>
      <c r="H896" s="42">
        <v>1.99</v>
      </c>
      <c r="I896" s="42">
        <v>35.43</v>
      </c>
      <c r="J896" s="42">
        <v>344.13</v>
      </c>
      <c r="K896" s="42">
        <v>19.02</v>
      </c>
      <c r="L896" s="42">
        <v>598.48</v>
      </c>
      <c r="M896" s="42">
        <v>1020.41</v>
      </c>
      <c r="N896" s="42">
        <v>302.27999999999997</v>
      </c>
      <c r="O896" s="42">
        <v>18.87</v>
      </c>
      <c r="P896" s="43"/>
    </row>
    <row r="897" spans="1:16" s="14" customFormat="1" x14ac:dyDescent="0.3">
      <c r="A897" s="45"/>
      <c r="B897" s="46"/>
      <c r="C897" s="17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</row>
    <row r="898" spans="1:16" s="14" customFormat="1" ht="18" x14ac:dyDescent="0.3">
      <c r="A898" s="15"/>
      <c r="B898" s="16" t="s">
        <v>150</v>
      </c>
      <c r="C898" s="17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</row>
    <row r="899" spans="1:16" x14ac:dyDescent="0.3">
      <c r="A899" s="270"/>
      <c r="B899" s="271" t="s">
        <v>311</v>
      </c>
      <c r="C899" s="17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</row>
    <row r="900" spans="1:16" ht="15" thickBot="1" x14ac:dyDescent="0.35">
      <c r="A900" s="270"/>
      <c r="B900" s="271"/>
      <c r="C900" s="17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</row>
    <row r="901" spans="1:16" s="21" customFormat="1" thickBot="1" x14ac:dyDescent="0.35">
      <c r="A901" s="272" t="s">
        <v>5</v>
      </c>
      <c r="B901" s="273" t="s">
        <v>83</v>
      </c>
      <c r="C901" s="274" t="s">
        <v>84</v>
      </c>
      <c r="D901" s="267" t="s">
        <v>3</v>
      </c>
      <c r="E901" s="267"/>
      <c r="F901" s="267"/>
      <c r="G901" s="267" t="s">
        <v>85</v>
      </c>
      <c r="H901" s="267" t="s">
        <v>1</v>
      </c>
      <c r="I901" s="267"/>
      <c r="J901" s="267"/>
      <c r="K901" s="267"/>
      <c r="L901" s="268" t="s">
        <v>2</v>
      </c>
      <c r="M901" s="268"/>
      <c r="N901" s="268"/>
      <c r="O901" s="268"/>
      <c r="P901" s="20"/>
    </row>
    <row r="902" spans="1:16" s="24" customFormat="1" ht="13.8" x14ac:dyDescent="0.3">
      <c r="A902" s="272"/>
      <c r="B902" s="273"/>
      <c r="C902" s="274"/>
      <c r="D902" s="22" t="s">
        <v>86</v>
      </c>
      <c r="E902" s="22" t="s">
        <v>87</v>
      </c>
      <c r="F902" s="22" t="s">
        <v>88</v>
      </c>
      <c r="G902" s="267"/>
      <c r="H902" s="22" t="s">
        <v>89</v>
      </c>
      <c r="I902" s="22" t="s">
        <v>90</v>
      </c>
      <c r="J902" s="22" t="s">
        <v>91</v>
      </c>
      <c r="K902" s="22" t="s">
        <v>92</v>
      </c>
      <c r="L902" s="22" t="s">
        <v>93</v>
      </c>
      <c r="M902" s="22" t="s">
        <v>94</v>
      </c>
      <c r="N902" s="22" t="s">
        <v>0</v>
      </c>
      <c r="O902" s="23" t="s">
        <v>4</v>
      </c>
      <c r="P902" s="14"/>
    </row>
    <row r="903" spans="1:16" s="29" customFormat="1" x14ac:dyDescent="0.3">
      <c r="A903" s="25"/>
      <c r="B903" s="47" t="s">
        <v>288</v>
      </c>
      <c r="C903" s="27" t="s">
        <v>177</v>
      </c>
      <c r="D903" s="28">
        <v>18.899999999999999</v>
      </c>
      <c r="E903" s="28">
        <v>20.5</v>
      </c>
      <c r="F903" s="28">
        <f>F904+F911+F915+F916+F917</f>
        <v>56.54</v>
      </c>
      <c r="G903" s="28">
        <f>G904+G911+G915+G916+G917</f>
        <v>515.6</v>
      </c>
      <c r="H903" s="28">
        <v>0.08</v>
      </c>
      <c r="I903" s="28">
        <v>1.4</v>
      </c>
      <c r="J903" s="28">
        <v>285.8</v>
      </c>
      <c r="K903" s="28">
        <v>0.62</v>
      </c>
      <c r="L903" s="28">
        <v>384.5</v>
      </c>
      <c r="M903" s="28">
        <v>362.3</v>
      </c>
      <c r="N903" s="28">
        <v>36.6</v>
      </c>
      <c r="O903" s="38">
        <v>3.15</v>
      </c>
      <c r="P903" s="19"/>
    </row>
    <row r="904" spans="1:16" s="35" customFormat="1" x14ac:dyDescent="0.3">
      <c r="A904" s="30">
        <v>275</v>
      </c>
      <c r="B904" s="91" t="s">
        <v>45</v>
      </c>
      <c r="C904" s="27">
        <v>150</v>
      </c>
      <c r="D904" s="33">
        <v>18.600000000000001</v>
      </c>
      <c r="E904" s="33">
        <v>20.399999999999999</v>
      </c>
      <c r="F904" s="33">
        <v>3</v>
      </c>
      <c r="G904" s="33">
        <v>270</v>
      </c>
      <c r="H904" s="33">
        <v>0.08</v>
      </c>
      <c r="I904" s="33">
        <v>0.4</v>
      </c>
      <c r="J904" s="33">
        <v>285.8</v>
      </c>
      <c r="K904" s="33">
        <v>0.6</v>
      </c>
      <c r="L904" s="33">
        <v>376.6</v>
      </c>
      <c r="M904" s="33">
        <v>353.2</v>
      </c>
      <c r="N904" s="33">
        <v>31.6</v>
      </c>
      <c r="O904" s="34">
        <v>2.2799999999999998</v>
      </c>
    </row>
    <row r="905" spans="1:16" x14ac:dyDescent="0.3">
      <c r="A905" s="36"/>
      <c r="B905" s="37" t="s">
        <v>268</v>
      </c>
      <c r="C905" s="32">
        <v>29.6</v>
      </c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4"/>
    </row>
    <row r="906" spans="1:16" s="35" customFormat="1" x14ac:dyDescent="0.3">
      <c r="A906" s="30"/>
      <c r="B906" s="76" t="s">
        <v>96</v>
      </c>
      <c r="C906" s="32">
        <v>4</v>
      </c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4"/>
    </row>
    <row r="907" spans="1:16" x14ac:dyDescent="0.3">
      <c r="A907" s="36"/>
      <c r="B907" s="37" t="s">
        <v>216</v>
      </c>
      <c r="C907" s="32">
        <v>1</v>
      </c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4"/>
    </row>
    <row r="908" spans="1:16" x14ac:dyDescent="0.3">
      <c r="A908" s="36"/>
      <c r="B908" s="37" t="s">
        <v>110</v>
      </c>
      <c r="C908" s="32">
        <v>2</v>
      </c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4"/>
    </row>
    <row r="909" spans="1:16" x14ac:dyDescent="0.3">
      <c r="A909" s="36"/>
      <c r="B909" s="37" t="s">
        <v>135</v>
      </c>
      <c r="C909" s="32">
        <v>80</v>
      </c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4"/>
    </row>
    <row r="910" spans="1:16" x14ac:dyDescent="0.3">
      <c r="A910" s="36"/>
      <c r="B910" s="37" t="s">
        <v>99</v>
      </c>
      <c r="C910" s="32">
        <v>50</v>
      </c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4"/>
    </row>
    <row r="911" spans="1:16" x14ac:dyDescent="0.3">
      <c r="A911" s="36">
        <v>459</v>
      </c>
      <c r="B911" s="90" t="s">
        <v>79</v>
      </c>
      <c r="C911" s="27">
        <v>200</v>
      </c>
      <c r="D911" s="33">
        <v>0.3</v>
      </c>
      <c r="E911" s="33">
        <v>0.1</v>
      </c>
      <c r="F911" s="33">
        <v>9.5</v>
      </c>
      <c r="G911" s="33">
        <v>40</v>
      </c>
      <c r="H911" s="33">
        <v>0</v>
      </c>
      <c r="I911" s="33">
        <v>1</v>
      </c>
      <c r="J911" s="33">
        <v>0</v>
      </c>
      <c r="K911" s="33">
        <v>0.02</v>
      </c>
      <c r="L911" s="33">
        <v>7.9</v>
      </c>
      <c r="M911" s="33">
        <v>9.1</v>
      </c>
      <c r="N911" s="33">
        <v>5</v>
      </c>
      <c r="O911" s="34">
        <v>0.87</v>
      </c>
    </row>
    <row r="912" spans="1:16" x14ac:dyDescent="0.3">
      <c r="A912" s="36"/>
      <c r="B912" s="37" t="s">
        <v>116</v>
      </c>
      <c r="C912" s="32">
        <v>7.2</v>
      </c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4"/>
    </row>
    <row r="913" spans="1:16" s="35" customFormat="1" x14ac:dyDescent="0.3">
      <c r="A913" s="30"/>
      <c r="B913" s="76" t="s">
        <v>95</v>
      </c>
      <c r="C913" s="32">
        <v>10</v>
      </c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4"/>
    </row>
    <row r="914" spans="1:16" x14ac:dyDescent="0.3">
      <c r="A914" s="36"/>
      <c r="B914" s="37" t="s">
        <v>123</v>
      </c>
      <c r="C914" s="32">
        <v>1</v>
      </c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4"/>
    </row>
    <row r="915" spans="1:16" x14ac:dyDescent="0.3">
      <c r="A915" s="36"/>
      <c r="B915" s="90" t="s">
        <v>42</v>
      </c>
      <c r="C915" s="27">
        <v>40</v>
      </c>
      <c r="D915" s="33">
        <v>3.04</v>
      </c>
      <c r="E915" s="33">
        <v>0.32</v>
      </c>
      <c r="F915" s="33">
        <v>19.68</v>
      </c>
      <c r="G915" s="33">
        <v>94</v>
      </c>
      <c r="H915" s="33">
        <v>0.04</v>
      </c>
      <c r="I915" s="33">
        <v>0</v>
      </c>
      <c r="J915" s="33">
        <v>0</v>
      </c>
      <c r="K915" s="33">
        <v>0.44</v>
      </c>
      <c r="L915" s="33">
        <v>8</v>
      </c>
      <c r="M915" s="33">
        <v>26</v>
      </c>
      <c r="N915" s="33">
        <v>5.6</v>
      </c>
      <c r="O915" s="34">
        <v>0.44</v>
      </c>
    </row>
    <row r="916" spans="1:16" x14ac:dyDescent="0.3">
      <c r="A916" s="36"/>
      <c r="B916" s="90" t="s">
        <v>26</v>
      </c>
      <c r="C916" s="27">
        <v>30</v>
      </c>
      <c r="D916" s="33">
        <v>2.64</v>
      </c>
      <c r="E916" s="33">
        <v>0.48</v>
      </c>
      <c r="F916" s="33">
        <v>13.36</v>
      </c>
      <c r="G916" s="33">
        <v>69.599999999999994</v>
      </c>
      <c r="H916" s="33">
        <v>7.0000000000000007E-2</v>
      </c>
      <c r="I916" s="33">
        <v>0</v>
      </c>
      <c r="J916" s="33">
        <v>0</v>
      </c>
      <c r="K916" s="33">
        <v>0.56000000000000005</v>
      </c>
      <c r="L916" s="33">
        <v>14</v>
      </c>
      <c r="M916" s="33">
        <v>63.2</v>
      </c>
      <c r="N916" s="33">
        <v>18.8</v>
      </c>
      <c r="O916" s="34">
        <v>1.56</v>
      </c>
    </row>
    <row r="917" spans="1:16" x14ac:dyDescent="0.3">
      <c r="A917" s="36"/>
      <c r="B917" s="90" t="s">
        <v>289</v>
      </c>
      <c r="C917" s="27">
        <v>100</v>
      </c>
      <c r="D917" s="33">
        <v>0</v>
      </c>
      <c r="E917" s="33">
        <v>0</v>
      </c>
      <c r="F917" s="33">
        <v>11</v>
      </c>
      <c r="G917" s="33">
        <v>42</v>
      </c>
      <c r="H917" s="33"/>
      <c r="I917" s="33"/>
      <c r="J917" s="33"/>
      <c r="K917" s="33"/>
      <c r="L917" s="33"/>
      <c r="M917" s="33"/>
      <c r="N917" s="33"/>
      <c r="O917" s="34"/>
    </row>
    <row r="918" spans="1:16" x14ac:dyDescent="0.3">
      <c r="A918" s="36"/>
      <c r="B918" s="90" t="s">
        <v>312</v>
      </c>
      <c r="C918" s="27">
        <f>C904+C911+C915+C916+C917</f>
        <v>520</v>
      </c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4"/>
    </row>
    <row r="919" spans="1:16" x14ac:dyDescent="0.3">
      <c r="A919" s="36"/>
      <c r="B919" s="90" t="s">
        <v>290</v>
      </c>
      <c r="C919" s="32"/>
      <c r="D919" s="28">
        <v>39.11</v>
      </c>
      <c r="E919" s="28">
        <v>20.37</v>
      </c>
      <c r="F919" s="28">
        <v>113.66</v>
      </c>
      <c r="G919" s="28">
        <v>798.98</v>
      </c>
      <c r="H919" s="28">
        <v>0.71</v>
      </c>
      <c r="I919" s="28">
        <v>34.89</v>
      </c>
      <c r="J919" s="28">
        <v>17.010000000000002</v>
      </c>
      <c r="K919" s="28">
        <v>6.13</v>
      </c>
      <c r="L919" s="28">
        <v>213.81</v>
      </c>
      <c r="M919" s="28">
        <v>513.44000000000005</v>
      </c>
      <c r="N919" s="28">
        <v>172.35</v>
      </c>
      <c r="O919" s="38">
        <v>12.29</v>
      </c>
    </row>
    <row r="920" spans="1:16" s="35" customFormat="1" x14ac:dyDescent="0.3">
      <c r="A920" s="30">
        <v>148</v>
      </c>
      <c r="B920" s="91" t="s">
        <v>291</v>
      </c>
      <c r="C920" s="27">
        <v>60</v>
      </c>
      <c r="D920" s="33">
        <v>1.1000000000000001</v>
      </c>
      <c r="E920" s="33">
        <v>0.2</v>
      </c>
      <c r="F920" s="33">
        <v>3.8</v>
      </c>
      <c r="G920" s="33">
        <v>24</v>
      </c>
      <c r="H920" s="33">
        <v>0.06</v>
      </c>
      <c r="I920" s="33">
        <v>25</v>
      </c>
      <c r="J920" s="33">
        <v>0</v>
      </c>
      <c r="K920" s="33">
        <v>0.7</v>
      </c>
      <c r="L920" s="33">
        <v>14</v>
      </c>
      <c r="M920" s="33">
        <v>26</v>
      </c>
      <c r="N920" s="33">
        <v>20</v>
      </c>
      <c r="O920" s="34">
        <v>0.9</v>
      </c>
    </row>
    <row r="921" spans="1:16" s="35" customFormat="1" x14ac:dyDescent="0.3">
      <c r="A921" s="30"/>
      <c r="B921" s="76" t="s">
        <v>292</v>
      </c>
      <c r="C921" s="32">
        <v>60</v>
      </c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4"/>
    </row>
    <row r="922" spans="1:16" s="29" customFormat="1" x14ac:dyDescent="0.3">
      <c r="A922" s="36">
        <v>98</v>
      </c>
      <c r="B922" s="90" t="s">
        <v>61</v>
      </c>
      <c r="C922" s="27">
        <v>250</v>
      </c>
      <c r="D922" s="33">
        <v>2.0499999999999998</v>
      </c>
      <c r="E922" s="33">
        <v>4.75</v>
      </c>
      <c r="F922" s="33">
        <v>10.72</v>
      </c>
      <c r="G922" s="33">
        <v>93.75</v>
      </c>
      <c r="H922" s="33">
        <v>0.06</v>
      </c>
      <c r="I922" s="33">
        <v>8.1199999999999992</v>
      </c>
      <c r="J922" s="33">
        <v>0</v>
      </c>
      <c r="K922" s="33">
        <v>2.4</v>
      </c>
      <c r="L922" s="33">
        <v>40.9</v>
      </c>
      <c r="M922" s="33">
        <v>66.099999999999994</v>
      </c>
      <c r="N922" s="33">
        <v>30.02</v>
      </c>
      <c r="O922" s="34">
        <v>1.53</v>
      </c>
      <c r="P922" s="19"/>
    </row>
    <row r="923" spans="1:16" s="35" customFormat="1" x14ac:dyDescent="0.3">
      <c r="A923" s="30"/>
      <c r="B923" s="76" t="s">
        <v>102</v>
      </c>
      <c r="C923" s="32">
        <v>64</v>
      </c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4"/>
    </row>
    <row r="924" spans="1:16" x14ac:dyDescent="0.3">
      <c r="A924" s="36"/>
      <c r="B924" s="37" t="s">
        <v>103</v>
      </c>
      <c r="C924" s="32">
        <v>3.25</v>
      </c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4"/>
    </row>
    <row r="925" spans="1:16" s="35" customFormat="1" x14ac:dyDescent="0.3">
      <c r="A925" s="30"/>
      <c r="B925" s="76" t="s">
        <v>95</v>
      </c>
      <c r="C925" s="32">
        <v>2.5</v>
      </c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4"/>
    </row>
    <row r="926" spans="1:16" x14ac:dyDescent="0.3">
      <c r="A926" s="36"/>
      <c r="B926" s="37" t="s">
        <v>110</v>
      </c>
      <c r="C926" s="32">
        <v>5</v>
      </c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4"/>
    </row>
    <row r="927" spans="1:16" x14ac:dyDescent="0.3">
      <c r="A927" s="36"/>
      <c r="B927" s="37" t="s">
        <v>216</v>
      </c>
      <c r="C927" s="32">
        <v>2</v>
      </c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4"/>
    </row>
    <row r="928" spans="1:16" x14ac:dyDescent="0.3">
      <c r="A928" s="36"/>
      <c r="B928" s="37" t="s">
        <v>104</v>
      </c>
      <c r="C928" s="32">
        <v>15</v>
      </c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4"/>
    </row>
    <row r="929" spans="1:15" x14ac:dyDescent="0.3">
      <c r="A929" s="36"/>
      <c r="B929" s="37" t="s">
        <v>105</v>
      </c>
      <c r="C929" s="32">
        <v>11.32</v>
      </c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4"/>
    </row>
    <row r="930" spans="1:15" x14ac:dyDescent="0.3">
      <c r="A930" s="36"/>
      <c r="B930" s="37" t="s">
        <v>106</v>
      </c>
      <c r="C930" s="32">
        <v>9.75</v>
      </c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4"/>
    </row>
    <row r="931" spans="1:15" x14ac:dyDescent="0.3">
      <c r="A931" s="36"/>
      <c r="B931" s="37" t="s">
        <v>124</v>
      </c>
      <c r="C931" s="32">
        <v>43.12</v>
      </c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4"/>
    </row>
    <row r="932" spans="1:15" ht="28.8" x14ac:dyDescent="0.3">
      <c r="A932" s="36">
        <v>390</v>
      </c>
      <c r="B932" s="90" t="s">
        <v>80</v>
      </c>
      <c r="C932" s="27">
        <v>150</v>
      </c>
      <c r="D932" s="33">
        <v>15</v>
      </c>
      <c r="E932" s="33">
        <v>3.4</v>
      </c>
      <c r="F932" s="33">
        <v>28.6</v>
      </c>
      <c r="G932" s="33">
        <v>205.33</v>
      </c>
      <c r="H932" s="33">
        <v>0.32</v>
      </c>
      <c r="I932" s="33">
        <v>1.33</v>
      </c>
      <c r="J932" s="33">
        <v>13.33</v>
      </c>
      <c r="K932" s="33">
        <v>0.4</v>
      </c>
      <c r="L932" s="33">
        <v>71.53</v>
      </c>
      <c r="M932" s="33">
        <v>161</v>
      </c>
      <c r="N932" s="33">
        <v>61.73</v>
      </c>
      <c r="O932" s="34">
        <v>4.8</v>
      </c>
    </row>
    <row r="933" spans="1:15" x14ac:dyDescent="0.3">
      <c r="A933" s="36"/>
      <c r="B933" s="37" t="s">
        <v>105</v>
      </c>
      <c r="C933" s="32">
        <v>26.86</v>
      </c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4"/>
    </row>
    <row r="934" spans="1:15" x14ac:dyDescent="0.3">
      <c r="A934" s="36"/>
      <c r="B934" s="37" t="s">
        <v>96</v>
      </c>
      <c r="C934" s="32">
        <v>3.33</v>
      </c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4"/>
    </row>
    <row r="935" spans="1:15" s="35" customFormat="1" x14ac:dyDescent="0.3">
      <c r="A935" s="30"/>
      <c r="B935" s="76" t="s">
        <v>216</v>
      </c>
      <c r="C935" s="32">
        <v>1.33</v>
      </c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4"/>
    </row>
    <row r="936" spans="1:15" x14ac:dyDescent="0.3">
      <c r="A936" s="36"/>
      <c r="B936" s="37" t="s">
        <v>128</v>
      </c>
      <c r="C936" s="32">
        <v>66.930000000000007</v>
      </c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4"/>
    </row>
    <row r="937" spans="1:15" x14ac:dyDescent="0.3">
      <c r="A937" s="36">
        <v>339</v>
      </c>
      <c r="B937" s="90" t="s">
        <v>304</v>
      </c>
      <c r="C937" s="27">
        <v>90</v>
      </c>
      <c r="D937" s="33">
        <v>13.92</v>
      </c>
      <c r="E937" s="33">
        <v>11.04</v>
      </c>
      <c r="F937" s="33">
        <v>12.48</v>
      </c>
      <c r="G937" s="33">
        <v>204.8</v>
      </c>
      <c r="H937" s="33">
        <v>0.13</v>
      </c>
      <c r="I937" s="33">
        <v>0.24</v>
      </c>
      <c r="J937" s="33">
        <v>3.68</v>
      </c>
      <c r="K937" s="33">
        <v>1.1200000000000001</v>
      </c>
      <c r="L937" s="33">
        <v>43.28</v>
      </c>
      <c r="M937" s="33">
        <v>145.44</v>
      </c>
      <c r="N937" s="33">
        <v>20.399999999999999</v>
      </c>
      <c r="O937" s="34">
        <v>2.2599999999999998</v>
      </c>
    </row>
    <row r="938" spans="1:15" x14ac:dyDescent="0.3">
      <c r="A938" s="36"/>
      <c r="B938" s="37" t="s">
        <v>132</v>
      </c>
      <c r="C938" s="32">
        <v>8.8000000000000007</v>
      </c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4"/>
    </row>
    <row r="939" spans="1:15" x14ac:dyDescent="0.3">
      <c r="A939" s="36"/>
      <c r="B939" s="37" t="s">
        <v>110</v>
      </c>
      <c r="C939" s="32">
        <v>1.6</v>
      </c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4"/>
    </row>
    <row r="940" spans="1:15" x14ac:dyDescent="0.3">
      <c r="A940" s="36"/>
      <c r="B940" s="37" t="s">
        <v>253</v>
      </c>
      <c r="C940" s="32">
        <v>65.599999999999994</v>
      </c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4"/>
    </row>
    <row r="941" spans="1:15" s="35" customFormat="1" x14ac:dyDescent="0.3">
      <c r="A941" s="30"/>
      <c r="B941" s="76" t="s">
        <v>99</v>
      </c>
      <c r="C941" s="32">
        <v>18.399999999999999</v>
      </c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4"/>
    </row>
    <row r="942" spans="1:15" x14ac:dyDescent="0.3">
      <c r="A942" s="36"/>
      <c r="B942" s="37" t="s">
        <v>42</v>
      </c>
      <c r="C942" s="32">
        <v>15.2</v>
      </c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4"/>
    </row>
    <row r="943" spans="1:15" x14ac:dyDescent="0.3">
      <c r="A943" s="36">
        <v>495</v>
      </c>
      <c r="B943" s="90" t="s">
        <v>293</v>
      </c>
      <c r="C943" s="27">
        <v>200</v>
      </c>
      <c r="D943" s="33">
        <v>0.6</v>
      </c>
      <c r="E943" s="33">
        <v>0.1</v>
      </c>
      <c r="F943" s="33">
        <v>20.100000000000001</v>
      </c>
      <c r="G943" s="33">
        <v>84</v>
      </c>
      <c r="H943" s="33">
        <v>0.01</v>
      </c>
      <c r="I943" s="33">
        <v>0.2</v>
      </c>
      <c r="J943" s="33">
        <v>0</v>
      </c>
      <c r="K943" s="33">
        <v>0.4</v>
      </c>
      <c r="L943" s="33">
        <v>20.100000000000001</v>
      </c>
      <c r="M943" s="33">
        <v>19.2</v>
      </c>
      <c r="N943" s="33">
        <v>14.4</v>
      </c>
      <c r="O943" s="34">
        <v>0.69</v>
      </c>
    </row>
    <row r="944" spans="1:15" x14ac:dyDescent="0.3">
      <c r="A944" s="36"/>
      <c r="B944" s="37" t="s">
        <v>294</v>
      </c>
      <c r="C944" s="32">
        <v>20</v>
      </c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4"/>
    </row>
    <row r="945" spans="1:16" x14ac:dyDescent="0.3">
      <c r="A945" s="36"/>
      <c r="B945" s="37" t="s">
        <v>111</v>
      </c>
      <c r="C945" s="32">
        <v>10</v>
      </c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4"/>
    </row>
    <row r="946" spans="1:16" x14ac:dyDescent="0.3">
      <c r="A946" s="36"/>
      <c r="B946" s="37" t="s">
        <v>95</v>
      </c>
      <c r="C946" s="32">
        <v>10</v>
      </c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4"/>
    </row>
    <row r="947" spans="1:16" s="35" customFormat="1" x14ac:dyDescent="0.3">
      <c r="A947" s="30"/>
      <c r="B947" s="91" t="s">
        <v>42</v>
      </c>
      <c r="C947" s="27">
        <v>40</v>
      </c>
      <c r="D947" s="33">
        <v>3.8</v>
      </c>
      <c r="E947" s="33">
        <v>0.4</v>
      </c>
      <c r="F947" s="33">
        <v>24.6</v>
      </c>
      <c r="G947" s="33">
        <v>117.5</v>
      </c>
      <c r="H947" s="33">
        <v>0.06</v>
      </c>
      <c r="I947" s="33">
        <v>0</v>
      </c>
      <c r="J947" s="33">
        <v>0</v>
      </c>
      <c r="K947" s="33">
        <v>0.55000000000000004</v>
      </c>
      <c r="L947" s="33">
        <v>10</v>
      </c>
      <c r="M947" s="33">
        <v>32.5</v>
      </c>
      <c r="N947" s="33">
        <v>7</v>
      </c>
      <c r="O947" s="34">
        <v>0.55000000000000004</v>
      </c>
    </row>
    <row r="948" spans="1:16" x14ac:dyDescent="0.3">
      <c r="A948" s="36"/>
      <c r="B948" s="90" t="s">
        <v>26</v>
      </c>
      <c r="C948" s="27">
        <v>30</v>
      </c>
      <c r="D948" s="33">
        <v>2.64</v>
      </c>
      <c r="E948" s="33">
        <v>0.48</v>
      </c>
      <c r="F948" s="33">
        <v>13.36</v>
      </c>
      <c r="G948" s="33">
        <v>69.599999999999994</v>
      </c>
      <c r="H948" s="33">
        <v>7.0000000000000007E-2</v>
      </c>
      <c r="I948" s="33">
        <v>0</v>
      </c>
      <c r="J948" s="33">
        <v>0</v>
      </c>
      <c r="K948" s="33">
        <v>0.56000000000000005</v>
      </c>
      <c r="L948" s="33">
        <v>14</v>
      </c>
      <c r="M948" s="33">
        <v>63.2</v>
      </c>
      <c r="N948" s="33">
        <v>18.8</v>
      </c>
      <c r="O948" s="34">
        <v>1.56</v>
      </c>
    </row>
    <row r="949" spans="1:16" x14ac:dyDescent="0.3">
      <c r="A949" s="36"/>
      <c r="B949" s="90" t="s">
        <v>328</v>
      </c>
      <c r="C949" s="27">
        <f>C920+C922+C932+C937+C943+C947+C948</f>
        <v>820</v>
      </c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4"/>
    </row>
    <row r="950" spans="1:16" x14ac:dyDescent="0.3">
      <c r="A950" s="36"/>
      <c r="B950" s="90" t="s">
        <v>295</v>
      </c>
      <c r="C950" s="32"/>
      <c r="D950" s="28">
        <v>26.21</v>
      </c>
      <c r="E950" s="28">
        <v>27.19</v>
      </c>
      <c r="F950" s="28">
        <v>81.69</v>
      </c>
      <c r="G950" s="28">
        <v>677.75</v>
      </c>
      <c r="H950" s="28">
        <v>0.32</v>
      </c>
      <c r="I950" s="28">
        <v>6.85</v>
      </c>
      <c r="J950" s="28">
        <v>60.25</v>
      </c>
      <c r="K950" s="28">
        <v>4.09</v>
      </c>
      <c r="L950" s="28">
        <v>112.07</v>
      </c>
      <c r="M950" s="28">
        <v>327.19</v>
      </c>
      <c r="N950" s="28">
        <v>90.57</v>
      </c>
      <c r="O950" s="38">
        <v>5.64</v>
      </c>
    </row>
    <row r="951" spans="1:16" x14ac:dyDescent="0.3">
      <c r="A951" s="36">
        <v>21</v>
      </c>
      <c r="B951" s="90" t="s">
        <v>250</v>
      </c>
      <c r="C951" s="27">
        <v>60</v>
      </c>
      <c r="D951" s="33">
        <v>0.72</v>
      </c>
      <c r="E951" s="33">
        <v>3.66</v>
      </c>
      <c r="F951" s="33">
        <v>6.72</v>
      </c>
      <c r="G951" s="33">
        <v>62.4</v>
      </c>
      <c r="H951" s="33">
        <v>0.03</v>
      </c>
      <c r="I951" s="33">
        <v>1.86</v>
      </c>
      <c r="J951" s="33">
        <v>0</v>
      </c>
      <c r="K951" s="33">
        <v>2.34</v>
      </c>
      <c r="L951" s="33">
        <v>14.64</v>
      </c>
      <c r="M951" s="33">
        <v>29.7</v>
      </c>
      <c r="N951" s="33">
        <v>20.399999999999999</v>
      </c>
      <c r="O951" s="34">
        <v>0.38</v>
      </c>
    </row>
    <row r="952" spans="1:16" s="35" customFormat="1" x14ac:dyDescent="0.3">
      <c r="A952" s="30"/>
      <c r="B952" s="76" t="s">
        <v>106</v>
      </c>
      <c r="C952" s="32">
        <v>53.8</v>
      </c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4"/>
    </row>
    <row r="953" spans="1:16" s="35" customFormat="1" x14ac:dyDescent="0.3">
      <c r="A953" s="30"/>
      <c r="B953" s="76" t="s">
        <v>95</v>
      </c>
      <c r="C953" s="32">
        <v>3</v>
      </c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4"/>
    </row>
    <row r="954" spans="1:16" s="29" customFormat="1" x14ac:dyDescent="0.3">
      <c r="A954" s="25"/>
      <c r="B954" s="37" t="s">
        <v>110</v>
      </c>
      <c r="C954" s="32">
        <v>3.6</v>
      </c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38"/>
      <c r="P954" s="19"/>
    </row>
    <row r="955" spans="1:16" s="35" customFormat="1" x14ac:dyDescent="0.3">
      <c r="A955" s="30">
        <v>120</v>
      </c>
      <c r="B955" s="91" t="s">
        <v>81</v>
      </c>
      <c r="C955" s="27">
        <v>250</v>
      </c>
      <c r="D955" s="33">
        <v>2.2000000000000002</v>
      </c>
      <c r="E955" s="33">
        <v>2.95</v>
      </c>
      <c r="F955" s="33">
        <v>14.7</v>
      </c>
      <c r="G955" s="33">
        <v>94.25</v>
      </c>
      <c r="H955" s="33">
        <v>0.01</v>
      </c>
      <c r="I955" s="33">
        <v>0.44</v>
      </c>
      <c r="J955" s="33">
        <v>0</v>
      </c>
      <c r="K955" s="33">
        <v>0.05</v>
      </c>
      <c r="L955" s="33">
        <v>0.65</v>
      </c>
      <c r="M955" s="33">
        <v>2.84</v>
      </c>
      <c r="N955" s="33">
        <v>1.17</v>
      </c>
      <c r="O955" s="34">
        <v>0.04</v>
      </c>
    </row>
    <row r="956" spans="1:16" x14ac:dyDescent="0.3">
      <c r="A956" s="36"/>
      <c r="B956" s="37" t="s">
        <v>124</v>
      </c>
      <c r="C956" s="32">
        <v>112.5</v>
      </c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4"/>
    </row>
    <row r="957" spans="1:16" x14ac:dyDescent="0.3">
      <c r="A957" s="36"/>
      <c r="B957" s="37" t="s">
        <v>105</v>
      </c>
      <c r="C957" s="32">
        <v>10.5</v>
      </c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4"/>
    </row>
    <row r="958" spans="1:16" x14ac:dyDescent="0.3">
      <c r="A958" s="36"/>
      <c r="B958" s="37" t="s">
        <v>106</v>
      </c>
      <c r="C958" s="32">
        <v>9.75</v>
      </c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4"/>
    </row>
    <row r="959" spans="1:16" x14ac:dyDescent="0.3">
      <c r="A959" s="36"/>
      <c r="B959" s="37" t="s">
        <v>110</v>
      </c>
      <c r="C959" s="32">
        <v>5</v>
      </c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4"/>
    </row>
    <row r="960" spans="1:16" x14ac:dyDescent="0.3">
      <c r="A960" s="36"/>
      <c r="B960" s="37" t="s">
        <v>216</v>
      </c>
      <c r="C960" s="32">
        <v>2</v>
      </c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4"/>
    </row>
    <row r="961" spans="1:15" x14ac:dyDescent="0.3">
      <c r="A961" s="36"/>
      <c r="B961" s="37" t="s">
        <v>251</v>
      </c>
      <c r="C961" s="32">
        <v>54.55</v>
      </c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4"/>
    </row>
    <row r="962" spans="1:15" ht="28.8" x14ac:dyDescent="0.3">
      <c r="A962" s="36">
        <v>326</v>
      </c>
      <c r="B962" s="90" t="s">
        <v>296</v>
      </c>
      <c r="C962" s="27">
        <v>120</v>
      </c>
      <c r="D962" s="33">
        <v>13.6</v>
      </c>
      <c r="E962" s="33">
        <v>13.6</v>
      </c>
      <c r="F962" s="33">
        <v>2.06</v>
      </c>
      <c r="G962" s="33">
        <v>186</v>
      </c>
      <c r="H962" s="33">
        <v>0.02</v>
      </c>
      <c r="I962" s="33">
        <v>0.2</v>
      </c>
      <c r="J962" s="33">
        <v>30.4</v>
      </c>
      <c r="K962" s="33">
        <v>0.4</v>
      </c>
      <c r="L962" s="33">
        <v>31.13</v>
      </c>
      <c r="M962" s="33">
        <v>119.6</v>
      </c>
      <c r="N962" s="33">
        <v>16.899999999999999</v>
      </c>
      <c r="O962" s="34">
        <v>1.78</v>
      </c>
    </row>
    <row r="963" spans="1:15" x14ac:dyDescent="0.3">
      <c r="A963" s="36"/>
      <c r="B963" s="37" t="s">
        <v>297</v>
      </c>
      <c r="C963" s="32">
        <v>80.599999999999994</v>
      </c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4"/>
    </row>
    <row r="964" spans="1:15" x14ac:dyDescent="0.3">
      <c r="A964" s="36"/>
      <c r="B964" s="37" t="s">
        <v>104</v>
      </c>
      <c r="C964" s="32">
        <v>25.33</v>
      </c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4"/>
    </row>
    <row r="965" spans="1:15" x14ac:dyDescent="0.3">
      <c r="A965" s="36"/>
      <c r="B965" s="37" t="s">
        <v>96</v>
      </c>
      <c r="C965" s="32">
        <v>1.26</v>
      </c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4"/>
    </row>
    <row r="966" spans="1:15" s="35" customFormat="1" x14ac:dyDescent="0.3">
      <c r="A966" s="30"/>
      <c r="B966" s="76" t="s">
        <v>105</v>
      </c>
      <c r="C966" s="32">
        <v>2.2000000000000002</v>
      </c>
      <c r="D966" s="49"/>
      <c r="E966" s="49"/>
      <c r="F966" s="49"/>
      <c r="G966" s="49"/>
      <c r="H966" s="49"/>
      <c r="I966" s="49"/>
      <c r="J966" s="49"/>
      <c r="K966" s="49"/>
      <c r="L966" s="49"/>
      <c r="M966" s="49"/>
      <c r="N966" s="49"/>
      <c r="O966" s="50"/>
    </row>
    <row r="967" spans="1:15" x14ac:dyDescent="0.3">
      <c r="A967" s="30"/>
      <c r="B967" s="37" t="s">
        <v>216</v>
      </c>
      <c r="C967" s="32">
        <v>0.4</v>
      </c>
      <c r="D967" s="49"/>
      <c r="E967" s="49"/>
      <c r="F967" s="49"/>
      <c r="G967" s="49"/>
      <c r="H967" s="49"/>
      <c r="I967" s="49"/>
      <c r="J967" s="49"/>
      <c r="K967" s="49"/>
      <c r="L967" s="49"/>
      <c r="M967" s="49"/>
      <c r="N967" s="49"/>
      <c r="O967" s="50"/>
    </row>
    <row r="968" spans="1:15" x14ac:dyDescent="0.3">
      <c r="A968" s="30"/>
      <c r="B968" s="37" t="s">
        <v>106</v>
      </c>
      <c r="C968" s="32">
        <v>7.26</v>
      </c>
      <c r="D968" s="49"/>
      <c r="E968" s="49"/>
      <c r="F968" s="49"/>
      <c r="G968" s="49"/>
      <c r="H968" s="49"/>
      <c r="I968" s="49"/>
      <c r="J968" s="49"/>
      <c r="K968" s="49"/>
      <c r="L968" s="49"/>
      <c r="M968" s="49"/>
      <c r="N968" s="49"/>
      <c r="O968" s="50"/>
    </row>
    <row r="969" spans="1:15" x14ac:dyDescent="0.3">
      <c r="A969" s="30"/>
      <c r="B969" s="37" t="s">
        <v>118</v>
      </c>
      <c r="C969" s="32">
        <v>1.26</v>
      </c>
      <c r="D969" s="49"/>
      <c r="E969" s="49"/>
      <c r="F969" s="49"/>
      <c r="G969" s="49"/>
      <c r="H969" s="49"/>
      <c r="I969" s="49"/>
      <c r="J969" s="49"/>
      <c r="K969" s="49"/>
      <c r="L969" s="49"/>
      <c r="M969" s="49"/>
      <c r="N969" s="49"/>
      <c r="O969" s="50"/>
    </row>
    <row r="970" spans="1:15" x14ac:dyDescent="0.3">
      <c r="A970" s="30">
        <v>377</v>
      </c>
      <c r="B970" s="90" t="s">
        <v>60</v>
      </c>
      <c r="C970" s="27">
        <v>150</v>
      </c>
      <c r="D970" s="49">
        <v>3.15</v>
      </c>
      <c r="E970" s="49">
        <v>6</v>
      </c>
      <c r="F970" s="49">
        <v>9.15</v>
      </c>
      <c r="G970" s="49">
        <v>102</v>
      </c>
      <c r="H970" s="49">
        <v>0.12</v>
      </c>
      <c r="I970" s="49">
        <v>3.75</v>
      </c>
      <c r="J970" s="49">
        <v>29.85</v>
      </c>
      <c r="K970" s="49">
        <v>0.15</v>
      </c>
      <c r="L970" s="49">
        <v>38.25</v>
      </c>
      <c r="M970" s="49">
        <v>77.25</v>
      </c>
      <c r="N970" s="49">
        <v>24.6</v>
      </c>
      <c r="O970" s="50">
        <v>0.87</v>
      </c>
    </row>
    <row r="971" spans="1:15" x14ac:dyDescent="0.3">
      <c r="A971" s="30"/>
      <c r="B971" s="37" t="s">
        <v>96</v>
      </c>
      <c r="C971" s="32">
        <v>6.75</v>
      </c>
      <c r="D971" s="49"/>
      <c r="E971" s="49"/>
      <c r="F971" s="49"/>
      <c r="G971" s="49"/>
      <c r="H971" s="49"/>
      <c r="I971" s="49"/>
      <c r="J971" s="49"/>
      <c r="K971" s="49"/>
      <c r="L971" s="49"/>
      <c r="M971" s="49"/>
      <c r="N971" s="49"/>
      <c r="O971" s="50"/>
    </row>
    <row r="972" spans="1:15" x14ac:dyDescent="0.3">
      <c r="A972" s="30"/>
      <c r="B972" s="37" t="s">
        <v>124</v>
      </c>
      <c r="C972" s="32">
        <v>126.45</v>
      </c>
      <c r="D972" s="49"/>
      <c r="E972" s="49"/>
      <c r="F972" s="49"/>
      <c r="G972" s="49"/>
      <c r="H972" s="49"/>
      <c r="I972" s="49"/>
      <c r="J972" s="49"/>
      <c r="K972" s="49"/>
      <c r="L972" s="49"/>
      <c r="M972" s="49"/>
      <c r="N972" s="49"/>
      <c r="O972" s="50"/>
    </row>
    <row r="973" spans="1:15" s="35" customFormat="1" x14ac:dyDescent="0.3">
      <c r="A973" s="30"/>
      <c r="B973" s="76" t="s">
        <v>99</v>
      </c>
      <c r="C973" s="32">
        <v>22.5</v>
      </c>
      <c r="D973" s="49"/>
      <c r="E973" s="49"/>
      <c r="F973" s="49"/>
      <c r="G973" s="49"/>
      <c r="H973" s="49"/>
      <c r="I973" s="49"/>
      <c r="J973" s="49"/>
      <c r="K973" s="49"/>
      <c r="L973" s="49"/>
      <c r="M973" s="49"/>
      <c r="N973" s="49"/>
      <c r="O973" s="50"/>
    </row>
    <row r="974" spans="1:15" x14ac:dyDescent="0.3">
      <c r="A974" s="30">
        <v>486</v>
      </c>
      <c r="B974" s="90" t="s">
        <v>239</v>
      </c>
      <c r="C974" s="27">
        <v>200</v>
      </c>
      <c r="D974" s="49">
        <v>0.1</v>
      </c>
      <c r="E974" s="49">
        <v>0.1</v>
      </c>
      <c r="F974" s="49">
        <v>11.1</v>
      </c>
      <c r="G974" s="49">
        <v>46</v>
      </c>
      <c r="H974" s="49">
        <v>0.01</v>
      </c>
      <c r="I974" s="49">
        <v>0.6</v>
      </c>
      <c r="J974" s="49">
        <v>0</v>
      </c>
      <c r="K974" s="49">
        <v>0.04</v>
      </c>
      <c r="L974" s="49">
        <v>3.4</v>
      </c>
      <c r="M974" s="49">
        <v>2.1</v>
      </c>
      <c r="N974" s="49">
        <v>1.7</v>
      </c>
      <c r="O974" s="50">
        <v>0.46</v>
      </c>
    </row>
    <row r="975" spans="1:15" x14ac:dyDescent="0.3">
      <c r="A975" s="30"/>
      <c r="B975" s="37" t="s">
        <v>121</v>
      </c>
      <c r="C975" s="32">
        <v>20</v>
      </c>
      <c r="D975" s="49"/>
      <c r="E975" s="49"/>
      <c r="F975" s="49"/>
      <c r="G975" s="49"/>
      <c r="H975" s="49"/>
      <c r="I975" s="49"/>
      <c r="J975" s="49"/>
      <c r="K975" s="49"/>
      <c r="L975" s="49"/>
      <c r="M975" s="49"/>
      <c r="N975" s="49"/>
      <c r="O975" s="50"/>
    </row>
    <row r="976" spans="1:15" x14ac:dyDescent="0.3">
      <c r="A976" s="30"/>
      <c r="B976" s="37" t="s">
        <v>95</v>
      </c>
      <c r="C976" s="32">
        <v>10</v>
      </c>
      <c r="D976" s="49"/>
      <c r="E976" s="49"/>
      <c r="F976" s="49"/>
      <c r="G976" s="49"/>
      <c r="H976" s="49"/>
      <c r="I976" s="49"/>
      <c r="J976" s="49"/>
      <c r="K976" s="49"/>
      <c r="L976" s="49"/>
      <c r="M976" s="49"/>
      <c r="N976" s="49"/>
      <c r="O976" s="50"/>
    </row>
    <row r="977" spans="1:16" s="35" customFormat="1" x14ac:dyDescent="0.3">
      <c r="A977" s="30"/>
      <c r="B977" s="91" t="s">
        <v>42</v>
      </c>
      <c r="C977" s="27">
        <v>40</v>
      </c>
      <c r="D977" s="33">
        <v>3.8</v>
      </c>
      <c r="E977" s="33">
        <v>0.4</v>
      </c>
      <c r="F977" s="33">
        <v>24.6</v>
      </c>
      <c r="G977" s="33">
        <v>117.5</v>
      </c>
      <c r="H977" s="33">
        <v>0.06</v>
      </c>
      <c r="I977" s="33">
        <v>0</v>
      </c>
      <c r="J977" s="33">
        <v>0</v>
      </c>
      <c r="K977" s="33">
        <v>0.55000000000000004</v>
      </c>
      <c r="L977" s="33">
        <v>10</v>
      </c>
      <c r="M977" s="33">
        <v>32.5</v>
      </c>
      <c r="N977" s="33">
        <v>7</v>
      </c>
      <c r="O977" s="34">
        <v>0.55000000000000004</v>
      </c>
    </row>
    <row r="978" spans="1:16" x14ac:dyDescent="0.3">
      <c r="A978" s="36"/>
      <c r="B978" s="90" t="s">
        <v>26</v>
      </c>
      <c r="C978" s="27">
        <v>30</v>
      </c>
      <c r="D978" s="33">
        <v>2.64</v>
      </c>
      <c r="E978" s="33">
        <v>0.48</v>
      </c>
      <c r="F978" s="33">
        <v>13.36</v>
      </c>
      <c r="G978" s="33">
        <v>69.599999999999994</v>
      </c>
      <c r="H978" s="33">
        <v>7.0000000000000007E-2</v>
      </c>
      <c r="I978" s="33">
        <v>0</v>
      </c>
      <c r="J978" s="33">
        <v>0</v>
      </c>
      <c r="K978" s="33">
        <v>0.56000000000000005</v>
      </c>
      <c r="L978" s="33">
        <v>14</v>
      </c>
      <c r="M978" s="33">
        <v>63.2</v>
      </c>
      <c r="N978" s="33">
        <v>18.8</v>
      </c>
      <c r="O978" s="34">
        <v>1.56</v>
      </c>
    </row>
    <row r="979" spans="1:16" x14ac:dyDescent="0.3">
      <c r="A979" s="36"/>
      <c r="B979" s="90" t="s">
        <v>316</v>
      </c>
      <c r="C979" s="27">
        <f>C951+C955+C962+C974+C977+C978</f>
        <v>700</v>
      </c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4"/>
    </row>
    <row r="980" spans="1:16" x14ac:dyDescent="0.3">
      <c r="A980" s="36"/>
      <c r="B980" s="90" t="s">
        <v>240</v>
      </c>
      <c r="C980" s="27"/>
      <c r="D980" s="28">
        <v>24.6</v>
      </c>
      <c r="E980" s="28">
        <v>18.690000000000001</v>
      </c>
      <c r="F980" s="28">
        <v>31.21</v>
      </c>
      <c r="G980" s="28">
        <v>521.99</v>
      </c>
      <c r="H980" s="28">
        <v>0.92</v>
      </c>
      <c r="I980" s="28">
        <v>8.41</v>
      </c>
      <c r="J980" s="28">
        <v>9</v>
      </c>
      <c r="K980" s="28">
        <v>0.8</v>
      </c>
      <c r="L980" s="28">
        <v>225.01</v>
      </c>
      <c r="M980" s="28">
        <v>308</v>
      </c>
      <c r="N980" s="28">
        <v>32</v>
      </c>
      <c r="O980" s="38">
        <v>1.61</v>
      </c>
    </row>
    <row r="981" spans="1:16" x14ac:dyDescent="0.3">
      <c r="A981" s="36"/>
      <c r="B981" s="90" t="s">
        <v>68</v>
      </c>
      <c r="C981" s="27">
        <v>200</v>
      </c>
      <c r="D981" s="33">
        <v>0.6</v>
      </c>
      <c r="E981" s="33">
        <v>0.2</v>
      </c>
      <c r="F981" s="33">
        <v>0.2</v>
      </c>
      <c r="G981" s="33">
        <v>136</v>
      </c>
      <c r="H981" s="33">
        <v>0.02</v>
      </c>
      <c r="I981" s="33">
        <v>8</v>
      </c>
      <c r="J981" s="33">
        <v>0</v>
      </c>
      <c r="K981" s="33">
        <v>0</v>
      </c>
      <c r="L981" s="33">
        <v>20</v>
      </c>
      <c r="M981" s="33">
        <v>0</v>
      </c>
      <c r="N981" s="33">
        <v>0</v>
      </c>
      <c r="O981" s="34">
        <v>0.6</v>
      </c>
    </row>
    <row r="982" spans="1:16" s="35" customFormat="1" x14ac:dyDescent="0.3">
      <c r="A982" s="30">
        <v>286</v>
      </c>
      <c r="B982" s="91" t="s">
        <v>56</v>
      </c>
      <c r="C982" s="27">
        <v>100</v>
      </c>
      <c r="D982" s="33">
        <v>24</v>
      </c>
      <c r="E982" s="33">
        <v>18.489999999999998</v>
      </c>
      <c r="F982" s="33">
        <v>31.01</v>
      </c>
      <c r="G982" s="33">
        <v>385.99</v>
      </c>
      <c r="H982" s="33">
        <v>0.9</v>
      </c>
      <c r="I982" s="33">
        <v>0.41</v>
      </c>
      <c r="J982" s="33">
        <v>9</v>
      </c>
      <c r="K982" s="33">
        <v>0.8</v>
      </c>
      <c r="L982" s="33">
        <v>205.01</v>
      </c>
      <c r="M982" s="33">
        <v>308</v>
      </c>
      <c r="N982" s="33">
        <v>32</v>
      </c>
      <c r="O982" s="34">
        <v>1.01</v>
      </c>
    </row>
    <row r="983" spans="1:16" s="35" customFormat="1" x14ac:dyDescent="0.3">
      <c r="A983" s="30"/>
      <c r="B983" s="76" t="s">
        <v>131</v>
      </c>
      <c r="C983" s="32">
        <v>10.99</v>
      </c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4"/>
    </row>
    <row r="984" spans="1:16" s="35" customFormat="1" x14ac:dyDescent="0.3">
      <c r="A984" s="30"/>
      <c r="B984" s="76" t="s">
        <v>95</v>
      </c>
      <c r="C984" s="32">
        <v>15</v>
      </c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4"/>
    </row>
    <row r="985" spans="1:16" s="29" customFormat="1" x14ac:dyDescent="0.3">
      <c r="A985" s="25"/>
      <c r="B985" s="37" t="s">
        <v>96</v>
      </c>
      <c r="C985" s="32">
        <v>2</v>
      </c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38"/>
      <c r="P985" s="19"/>
    </row>
    <row r="986" spans="1:16" s="29" customFormat="1" x14ac:dyDescent="0.3">
      <c r="A986" s="25"/>
      <c r="B986" s="37" t="s">
        <v>133</v>
      </c>
      <c r="C986" s="32">
        <v>135</v>
      </c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38"/>
      <c r="P986" s="19"/>
    </row>
    <row r="987" spans="1:16" s="35" customFormat="1" x14ac:dyDescent="0.3">
      <c r="A987" s="30"/>
      <c r="B987" s="76" t="s">
        <v>104</v>
      </c>
      <c r="C987" s="32">
        <v>4.99</v>
      </c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4"/>
    </row>
    <row r="988" spans="1:16" s="35" customFormat="1" x14ac:dyDescent="0.3">
      <c r="A988" s="30"/>
      <c r="B988" s="76" t="s">
        <v>118</v>
      </c>
      <c r="C988" s="32">
        <v>10.01</v>
      </c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4"/>
    </row>
    <row r="989" spans="1:16" s="35" customFormat="1" x14ac:dyDescent="0.3">
      <c r="A989" s="30"/>
      <c r="B989" s="76" t="s">
        <v>134</v>
      </c>
      <c r="C989" s="32">
        <v>0.01</v>
      </c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4"/>
    </row>
    <row r="990" spans="1:16" s="35" customFormat="1" x14ac:dyDescent="0.3">
      <c r="A990" s="30"/>
      <c r="B990" s="76" t="s">
        <v>135</v>
      </c>
      <c r="C990" s="32">
        <v>4.99</v>
      </c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4"/>
    </row>
    <row r="991" spans="1:16" s="35" customFormat="1" x14ac:dyDescent="0.3">
      <c r="A991" s="30"/>
      <c r="B991" s="91" t="s">
        <v>315</v>
      </c>
      <c r="C991" s="27">
        <v>300</v>
      </c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4"/>
    </row>
    <row r="992" spans="1:16" s="44" customFormat="1" ht="15.6" x14ac:dyDescent="0.3">
      <c r="A992" s="80"/>
      <c r="B992" s="47" t="s">
        <v>22</v>
      </c>
      <c r="C992" s="27"/>
      <c r="D992" s="28">
        <v>108.82</v>
      </c>
      <c r="E992" s="28">
        <v>86.75</v>
      </c>
      <c r="F992" s="28">
        <v>239.06</v>
      </c>
      <c r="G992" s="28">
        <v>2308.7199999999998</v>
      </c>
      <c r="H992" s="28">
        <v>2.0299999999999998</v>
      </c>
      <c r="I992" s="28">
        <v>51.55</v>
      </c>
      <c r="J992" s="28">
        <v>372.06</v>
      </c>
      <c r="K992" s="28">
        <v>11.64</v>
      </c>
      <c r="L992" s="28">
        <v>935.39</v>
      </c>
      <c r="M992" s="28">
        <v>1510.93</v>
      </c>
      <c r="N992" s="28">
        <v>331.52</v>
      </c>
      <c r="O992" s="38">
        <v>22.69</v>
      </c>
      <c r="P992" s="43"/>
    </row>
    <row r="993" spans="1:19" x14ac:dyDescent="0.3">
      <c r="A993" s="36"/>
      <c r="B993" s="48"/>
      <c r="C993" s="32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4"/>
    </row>
    <row r="994" spans="1:19" s="82" customFormat="1" ht="13.8" x14ac:dyDescent="0.3">
      <c r="A994" s="269" t="s">
        <v>151</v>
      </c>
      <c r="B994" s="269"/>
      <c r="C994" s="269"/>
      <c r="D994" s="269"/>
      <c r="E994" s="269"/>
      <c r="F994" s="269"/>
      <c r="G994" s="269"/>
      <c r="H994" s="269"/>
      <c r="I994" s="269"/>
      <c r="J994" s="269"/>
      <c r="K994" s="269"/>
      <c r="L994" s="269"/>
      <c r="M994" s="269"/>
      <c r="N994" s="269"/>
      <c r="O994" s="269"/>
      <c r="P994" s="81"/>
    </row>
    <row r="995" spans="1:19" s="21" customFormat="1" ht="55.2" x14ac:dyDescent="0.3">
      <c r="A995" s="83" t="s">
        <v>152</v>
      </c>
      <c r="B995" s="266" t="s">
        <v>153</v>
      </c>
      <c r="C995" s="266"/>
      <c r="D995" s="22" t="s">
        <v>154</v>
      </c>
      <c r="E995" s="22" t="s">
        <v>155</v>
      </c>
      <c r="F995" s="22" t="s">
        <v>156</v>
      </c>
      <c r="G995" s="22" t="s">
        <v>85</v>
      </c>
      <c r="H995" s="22" t="s">
        <v>157</v>
      </c>
      <c r="I995" s="22" t="s">
        <v>158</v>
      </c>
      <c r="J995" s="22" t="s">
        <v>159</v>
      </c>
      <c r="K995" s="22" t="s">
        <v>160</v>
      </c>
      <c r="L995" s="22" t="s">
        <v>161</v>
      </c>
      <c r="M995" s="22" t="s">
        <v>162</v>
      </c>
      <c r="N995" s="22" t="s">
        <v>163</v>
      </c>
      <c r="O995" s="23" t="s">
        <v>164</v>
      </c>
      <c r="P995" s="20"/>
    </row>
    <row r="996" spans="1:19" ht="13.8" x14ac:dyDescent="0.3">
      <c r="A996" s="36">
        <v>1</v>
      </c>
      <c r="B996" s="263" t="s">
        <v>165</v>
      </c>
      <c r="C996" s="263"/>
      <c r="D996" s="33">
        <v>147.86000000000001</v>
      </c>
      <c r="E996" s="33">
        <v>184.97</v>
      </c>
      <c r="F996" s="33">
        <v>496.34</v>
      </c>
      <c r="G996" s="33">
        <v>4029.76</v>
      </c>
      <c r="H996" s="33">
        <v>2.14</v>
      </c>
      <c r="I996" s="33">
        <v>18.54</v>
      </c>
      <c r="J996" s="33">
        <v>1028.8499999999999</v>
      </c>
      <c r="K996" s="33">
        <v>7.29</v>
      </c>
      <c r="L996" s="33">
        <v>3243.58</v>
      </c>
      <c r="M996" s="33">
        <v>3176.25</v>
      </c>
      <c r="N996" s="33">
        <v>534.03</v>
      </c>
      <c r="O996" s="33">
        <v>16.670000000000002</v>
      </c>
    </row>
    <row r="997" spans="1:19" ht="13.8" x14ac:dyDescent="0.3">
      <c r="A997" s="36">
        <v>3</v>
      </c>
      <c r="B997" s="263" t="s">
        <v>166</v>
      </c>
      <c r="C997" s="263"/>
      <c r="D997" s="33">
        <v>334.52</v>
      </c>
      <c r="E997" s="33">
        <v>287.14999999999998</v>
      </c>
      <c r="F997" s="33">
        <v>958.53</v>
      </c>
      <c r="G997" s="33">
        <v>7650.95</v>
      </c>
      <c r="H997" s="33">
        <v>25.63</v>
      </c>
      <c r="I997" s="33">
        <v>350.99</v>
      </c>
      <c r="J997" s="33">
        <v>456.13</v>
      </c>
      <c r="K997" s="33">
        <v>73.19</v>
      </c>
      <c r="L997" s="33">
        <v>1492.25</v>
      </c>
      <c r="M997" s="33">
        <v>4414.2299999999996</v>
      </c>
      <c r="N997" s="33">
        <v>1350.56</v>
      </c>
      <c r="O997" s="33">
        <v>81.760000000000005</v>
      </c>
    </row>
    <row r="998" spans="1:19" ht="13.8" x14ac:dyDescent="0.3">
      <c r="A998" s="36">
        <v>5</v>
      </c>
      <c r="B998" s="263" t="s">
        <v>167</v>
      </c>
      <c r="C998" s="263"/>
      <c r="D998" s="33">
        <v>371.84</v>
      </c>
      <c r="E998" s="33">
        <v>495.58</v>
      </c>
      <c r="F998" s="33">
        <v>978.12</v>
      </c>
      <c r="G998" s="33">
        <v>7822.74</v>
      </c>
      <c r="H998" s="33">
        <v>26.81</v>
      </c>
      <c r="I998" s="33">
        <v>138.05000000000001</v>
      </c>
      <c r="J998" s="33">
        <v>638.46</v>
      </c>
      <c r="K998" s="33">
        <v>67.02</v>
      </c>
      <c r="L998" s="33">
        <v>1227.28</v>
      </c>
      <c r="M998" s="33">
        <v>3967.72</v>
      </c>
      <c r="N998" s="33">
        <v>1129.6199999999999</v>
      </c>
      <c r="O998" s="33">
        <v>73.31</v>
      </c>
    </row>
    <row r="999" spans="1:19" ht="13.8" x14ac:dyDescent="0.3">
      <c r="A999" s="36">
        <v>4</v>
      </c>
      <c r="B999" s="263" t="s">
        <v>168</v>
      </c>
      <c r="C999" s="263"/>
      <c r="D999" s="33">
        <v>102</v>
      </c>
      <c r="E999" s="33">
        <v>105.39</v>
      </c>
      <c r="F999" s="33">
        <v>334.41</v>
      </c>
      <c r="G999" s="33">
        <v>3356.99</v>
      </c>
      <c r="H999" s="33">
        <v>1.8</v>
      </c>
      <c r="I999" s="33">
        <v>47.51</v>
      </c>
      <c r="J999" s="33">
        <v>254.4</v>
      </c>
      <c r="K999" s="33">
        <v>12.8</v>
      </c>
      <c r="L999" s="33">
        <v>1464.31</v>
      </c>
      <c r="M999" s="33">
        <v>1467.75</v>
      </c>
      <c r="N999" s="33">
        <v>204.8</v>
      </c>
      <c r="O999" s="33">
        <v>15.41</v>
      </c>
    </row>
    <row r="1000" spans="1:19" s="29" customFormat="1" thickBot="1" x14ac:dyDescent="0.35">
      <c r="A1000" s="84"/>
      <c r="B1000" s="264" t="s">
        <v>169</v>
      </c>
      <c r="C1000" s="264"/>
      <c r="D1000" s="85">
        <f>D996+D997+D998+D999</f>
        <v>956.22</v>
      </c>
      <c r="E1000" s="85">
        <f t="shared" ref="E1000:O1000" si="7">E996+E997+E998+E999</f>
        <v>1073.0900000000001</v>
      </c>
      <c r="F1000" s="85">
        <f t="shared" si="7"/>
        <v>2767.3999999999996</v>
      </c>
      <c r="G1000" s="85">
        <f t="shared" si="7"/>
        <v>22860.439999999995</v>
      </c>
      <c r="H1000" s="85">
        <f t="shared" si="7"/>
        <v>56.379999999999995</v>
      </c>
      <c r="I1000" s="85">
        <f t="shared" si="7"/>
        <v>555.09</v>
      </c>
      <c r="J1000" s="85">
        <f t="shared" si="7"/>
        <v>2377.84</v>
      </c>
      <c r="K1000" s="85">
        <f t="shared" si="7"/>
        <v>160.30000000000001</v>
      </c>
      <c r="L1000" s="85">
        <v>7427.42</v>
      </c>
      <c r="M1000" s="85">
        <v>13025.95</v>
      </c>
      <c r="N1000" s="85">
        <f t="shared" si="7"/>
        <v>3219.01</v>
      </c>
      <c r="O1000" s="85">
        <f t="shared" si="7"/>
        <v>187.15</v>
      </c>
      <c r="P1000" s="19"/>
    </row>
    <row r="1001" spans="1:19" s="82" customFormat="1" ht="13.8" x14ac:dyDescent="0.3">
      <c r="A1001" s="265" t="s">
        <v>170</v>
      </c>
      <c r="B1001" s="265"/>
      <c r="C1001" s="265"/>
      <c r="D1001" s="265"/>
      <c r="E1001" s="265"/>
      <c r="F1001" s="265"/>
      <c r="G1001" s="265"/>
      <c r="H1001" s="265"/>
      <c r="I1001" s="265"/>
      <c r="J1001" s="265"/>
      <c r="K1001" s="265"/>
      <c r="L1001" s="265"/>
      <c r="M1001" s="265"/>
      <c r="N1001" s="265"/>
      <c r="O1001" s="265"/>
      <c r="P1001" s="81"/>
      <c r="S1001" s="82" t="s">
        <v>236</v>
      </c>
    </row>
    <row r="1002" spans="1:19" s="21" customFormat="1" ht="55.2" x14ac:dyDescent="0.3">
      <c r="A1002" s="83" t="s">
        <v>152</v>
      </c>
      <c r="B1002" s="266" t="s">
        <v>153</v>
      </c>
      <c r="C1002" s="266"/>
      <c r="D1002" s="22" t="s">
        <v>154</v>
      </c>
      <c r="E1002" s="22" t="s">
        <v>155</v>
      </c>
      <c r="F1002" s="22" t="s">
        <v>156</v>
      </c>
      <c r="G1002" s="22" t="s">
        <v>85</v>
      </c>
      <c r="H1002" s="22" t="s">
        <v>157</v>
      </c>
      <c r="I1002" s="22" t="s">
        <v>158</v>
      </c>
      <c r="J1002" s="22" t="s">
        <v>159</v>
      </c>
      <c r="K1002" s="22" t="s">
        <v>160</v>
      </c>
      <c r="L1002" s="22" t="s">
        <v>161</v>
      </c>
      <c r="M1002" s="22" t="s">
        <v>162</v>
      </c>
      <c r="N1002" s="22" t="s">
        <v>163</v>
      </c>
      <c r="O1002" s="23" t="s">
        <v>164</v>
      </c>
      <c r="P1002" s="20"/>
    </row>
    <row r="1003" spans="1:19" ht="13.8" x14ac:dyDescent="0.3">
      <c r="A1003" s="36">
        <v>1</v>
      </c>
      <c r="B1003" s="263" t="s">
        <v>165</v>
      </c>
      <c r="C1003" s="263"/>
      <c r="D1003" s="33">
        <v>14.89</v>
      </c>
      <c r="E1003" s="33">
        <v>18.5</v>
      </c>
      <c r="F1003" s="33">
        <v>49.63</v>
      </c>
      <c r="G1003" s="33">
        <v>402.98</v>
      </c>
      <c r="H1003" s="33">
        <v>0.214</v>
      </c>
      <c r="I1003" s="33">
        <v>1.85</v>
      </c>
      <c r="J1003" s="33">
        <v>102.88</v>
      </c>
      <c r="K1003" s="33">
        <v>0.8</v>
      </c>
      <c r="L1003" s="33">
        <v>324.36</v>
      </c>
      <c r="M1003" s="33">
        <v>317.63</v>
      </c>
      <c r="N1003" s="33">
        <v>53.4</v>
      </c>
      <c r="O1003" s="34">
        <v>1.67</v>
      </c>
    </row>
    <row r="1004" spans="1:19" x14ac:dyDescent="0.3">
      <c r="A1004" s="36">
        <v>3</v>
      </c>
      <c r="B1004" s="263" t="s">
        <v>166</v>
      </c>
      <c r="C1004" s="263"/>
      <c r="D1004" s="33">
        <v>33.450000000000003</v>
      </c>
      <c r="E1004" s="33">
        <v>28.72</v>
      </c>
      <c r="F1004" s="33">
        <v>95.85</v>
      </c>
      <c r="G1004" s="33">
        <v>765.09</v>
      </c>
      <c r="H1004" s="33">
        <v>2.56</v>
      </c>
      <c r="I1004" s="33">
        <v>35.1</v>
      </c>
      <c r="J1004" s="33">
        <v>45.61</v>
      </c>
      <c r="K1004" s="33">
        <v>7.4</v>
      </c>
      <c r="L1004" s="33">
        <v>149.22999999999999</v>
      </c>
      <c r="M1004" s="33">
        <v>441.42</v>
      </c>
      <c r="N1004" s="33">
        <v>135.06</v>
      </c>
      <c r="O1004" s="34">
        <v>8.18</v>
      </c>
      <c r="Q1004" s="121"/>
    </row>
    <row r="1005" spans="1:19" x14ac:dyDescent="0.3">
      <c r="A1005" s="36">
        <v>5</v>
      </c>
      <c r="B1005" s="263" t="s">
        <v>167</v>
      </c>
      <c r="C1005" s="263"/>
      <c r="D1005" s="33">
        <v>37.18</v>
      </c>
      <c r="E1005" s="33">
        <v>49.56</v>
      </c>
      <c r="F1005" s="33">
        <v>97.81</v>
      </c>
      <c r="G1005" s="33">
        <v>782.28</v>
      </c>
      <c r="H1005" s="33">
        <v>2.7</v>
      </c>
      <c r="I1005" s="33">
        <v>13.5</v>
      </c>
      <c r="J1005" s="33">
        <v>63.85</v>
      </c>
      <c r="K1005" s="33">
        <v>6.7</v>
      </c>
      <c r="L1005" s="33">
        <v>122.73</v>
      </c>
      <c r="M1005" s="33">
        <v>396.77</v>
      </c>
      <c r="N1005" s="33">
        <v>112.96</v>
      </c>
      <c r="O1005" s="34">
        <v>7.33</v>
      </c>
      <c r="Q1005" s="121"/>
    </row>
    <row r="1006" spans="1:19" ht="13.8" x14ac:dyDescent="0.3">
      <c r="A1006" s="36">
        <v>4</v>
      </c>
      <c r="B1006" s="263" t="s">
        <v>168</v>
      </c>
      <c r="C1006" s="263"/>
      <c r="D1006" s="33">
        <v>10.199999999999999</v>
      </c>
      <c r="E1006" s="33">
        <v>10.54</v>
      </c>
      <c r="F1006" s="33">
        <v>33.44</v>
      </c>
      <c r="G1006" s="33">
        <v>335.7</v>
      </c>
      <c r="H1006" s="33">
        <v>0.8</v>
      </c>
      <c r="I1006" s="33">
        <v>4.75</v>
      </c>
      <c r="J1006" s="33">
        <v>25.44</v>
      </c>
      <c r="K1006" s="33">
        <v>1.28</v>
      </c>
      <c r="L1006" s="33">
        <v>146.43</v>
      </c>
      <c r="M1006" s="33">
        <v>146.77000000000001</v>
      </c>
      <c r="N1006" s="33">
        <v>20.48</v>
      </c>
      <c r="O1006" s="34">
        <v>1.54</v>
      </c>
    </row>
    <row r="1007" spans="1:19" s="29" customFormat="1" thickBot="1" x14ac:dyDescent="0.35">
      <c r="A1007" s="84"/>
      <c r="B1007" s="264" t="s">
        <v>169</v>
      </c>
      <c r="C1007" s="264"/>
      <c r="D1007" s="85">
        <v>65.72</v>
      </c>
      <c r="E1007" s="85">
        <v>107.32</v>
      </c>
      <c r="F1007" s="85">
        <v>276.73</v>
      </c>
      <c r="G1007" s="85">
        <v>2286.0500000000002</v>
      </c>
      <c r="H1007" s="85">
        <v>6.27</v>
      </c>
      <c r="I1007" s="85">
        <v>55.2</v>
      </c>
      <c r="J1007" s="85">
        <v>237.78</v>
      </c>
      <c r="K1007" s="85">
        <v>16.18</v>
      </c>
      <c r="L1007" s="85">
        <v>742.75</v>
      </c>
      <c r="M1007" s="85">
        <v>1302.5899999999999</v>
      </c>
      <c r="N1007" s="85">
        <v>321.89999999999998</v>
      </c>
      <c r="O1007" s="86">
        <v>18.72</v>
      </c>
      <c r="P1007" s="19"/>
    </row>
  </sheetData>
  <mergeCells count="105">
    <mergeCell ref="A100:A101"/>
    <mergeCell ref="B100:B101"/>
    <mergeCell ref="A102:A103"/>
    <mergeCell ref="B102:B103"/>
    <mergeCell ref="C102:C103"/>
    <mergeCell ref="D102:F102"/>
    <mergeCell ref="A1:O2"/>
    <mergeCell ref="A4:A5"/>
    <mergeCell ref="B4:B5"/>
    <mergeCell ref="A6:A7"/>
    <mergeCell ref="B6:B7"/>
    <mergeCell ref="C6:C7"/>
    <mergeCell ref="D6:F6"/>
    <mergeCell ref="G6:G7"/>
    <mergeCell ref="H6:K6"/>
    <mergeCell ref="L6:O6"/>
    <mergeCell ref="G102:G103"/>
    <mergeCell ref="H102:K102"/>
    <mergeCell ref="L102:O102"/>
    <mergeCell ref="A202:A203"/>
    <mergeCell ref="B202:B203"/>
    <mergeCell ref="A204:A205"/>
    <mergeCell ref="B204:B205"/>
    <mergeCell ref="C204:C205"/>
    <mergeCell ref="D204:F204"/>
    <mergeCell ref="G204:G205"/>
    <mergeCell ref="H204:K204"/>
    <mergeCell ref="L204:O204"/>
    <mergeCell ref="A292:A293"/>
    <mergeCell ref="B292:B293"/>
    <mergeCell ref="A294:A295"/>
    <mergeCell ref="B294:B295"/>
    <mergeCell ref="C294:C295"/>
    <mergeCell ref="D294:F294"/>
    <mergeCell ref="G294:G295"/>
    <mergeCell ref="H294:K294"/>
    <mergeCell ref="A500:A501"/>
    <mergeCell ref="B500:B501"/>
    <mergeCell ref="A502:A503"/>
    <mergeCell ref="B502:B503"/>
    <mergeCell ref="C502:C503"/>
    <mergeCell ref="D502:F502"/>
    <mergeCell ref="L294:O294"/>
    <mergeCell ref="A395:A396"/>
    <mergeCell ref="B395:B396"/>
    <mergeCell ref="A397:A398"/>
    <mergeCell ref="B397:B398"/>
    <mergeCell ref="C397:C398"/>
    <mergeCell ref="D397:F397"/>
    <mergeCell ref="G397:G398"/>
    <mergeCell ref="H397:K397"/>
    <mergeCell ref="L397:O397"/>
    <mergeCell ref="G502:G503"/>
    <mergeCell ref="H502:K502"/>
    <mergeCell ref="L502:O502"/>
    <mergeCell ref="A607:A608"/>
    <mergeCell ref="B607:B608"/>
    <mergeCell ref="A609:A610"/>
    <mergeCell ref="B609:B610"/>
    <mergeCell ref="C609:C610"/>
    <mergeCell ref="D609:F609"/>
    <mergeCell ref="G609:G610"/>
    <mergeCell ref="H609:K609"/>
    <mergeCell ref="L609:O609"/>
    <mergeCell ref="A697:A698"/>
    <mergeCell ref="B697:B698"/>
    <mergeCell ref="A699:A700"/>
    <mergeCell ref="B699:B700"/>
    <mergeCell ref="C699:C700"/>
    <mergeCell ref="D699:F699"/>
    <mergeCell ref="G699:G700"/>
    <mergeCell ref="H699:K699"/>
    <mergeCell ref="L699:O699"/>
    <mergeCell ref="A806:A807"/>
    <mergeCell ref="B806:B807"/>
    <mergeCell ref="A808:A809"/>
    <mergeCell ref="B808:B809"/>
    <mergeCell ref="C808:C809"/>
    <mergeCell ref="D808:F808"/>
    <mergeCell ref="G808:G809"/>
    <mergeCell ref="H808:K808"/>
    <mergeCell ref="L808:O808"/>
    <mergeCell ref="G901:G902"/>
    <mergeCell ref="H901:K901"/>
    <mergeCell ref="L901:O901"/>
    <mergeCell ref="A994:O994"/>
    <mergeCell ref="B995:C995"/>
    <mergeCell ref="B996:C996"/>
    <mergeCell ref="A899:A900"/>
    <mergeCell ref="B899:B900"/>
    <mergeCell ref="A901:A902"/>
    <mergeCell ref="B901:B902"/>
    <mergeCell ref="C901:C902"/>
    <mergeCell ref="D901:F901"/>
    <mergeCell ref="B1003:C1003"/>
    <mergeCell ref="B1004:C1004"/>
    <mergeCell ref="B1005:C1005"/>
    <mergeCell ref="B1006:C1006"/>
    <mergeCell ref="B1007:C1007"/>
    <mergeCell ref="B997:C997"/>
    <mergeCell ref="B998:C998"/>
    <mergeCell ref="B999:C999"/>
    <mergeCell ref="B1000:C1000"/>
    <mergeCell ref="A1001:O1001"/>
    <mergeCell ref="B1002:C1002"/>
  </mergeCells>
  <pageMargins left="0.70866141732283472" right="0.70866141732283472" top="0.74803149606299213" bottom="0.94488188976377963" header="0.31496062992125984" footer="0.31496062992125984"/>
  <pageSetup paperSize="9" scale="84" firstPageNumber="0" fitToHeight="0" orientation="landscape" r:id="rId1"/>
  <headerFooter>
    <oddFooter>&amp;C&amp;G</oddFooter>
  </headerFooter>
  <rowBreaks count="12" manualBreakCount="12">
    <brk id="97" max="14" man="1"/>
    <brk id="199" max="14" man="1"/>
    <brk id="289" max="14" man="1"/>
    <brk id="392" max="14" man="1"/>
    <brk id="497" max="14" man="1"/>
    <brk id="604" max="14" man="1"/>
    <brk id="636" max="14" man="1"/>
    <brk id="694" max="14" man="1"/>
    <brk id="756" max="14" man="1"/>
    <brk id="789" max="14" man="1"/>
    <brk id="896" max="14" man="1"/>
    <brk id="993" max="14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607"/>
  <sheetViews>
    <sheetView topLeftCell="A16" zoomScale="120" zoomScaleNormal="120" workbookViewId="0">
      <selection activeCell="D42" sqref="D42"/>
    </sheetView>
  </sheetViews>
  <sheetFormatPr defaultColWidth="9.109375" defaultRowHeight="13.8" x14ac:dyDescent="0.3"/>
  <cols>
    <col min="1" max="1" width="6.109375" style="3" customWidth="1"/>
    <col min="2" max="2" width="33.33203125" style="3" customWidth="1"/>
    <col min="3" max="3" width="9.109375" style="3"/>
    <col min="4" max="4" width="10.109375" style="3" customWidth="1"/>
    <col min="5" max="5" width="9" style="3" customWidth="1"/>
    <col min="6" max="6" width="7" style="3" customWidth="1"/>
    <col min="7" max="7" width="9.109375" style="3"/>
    <col min="8" max="8" width="8.88671875" style="3" customWidth="1"/>
    <col min="9" max="9" width="7.6640625" style="3" customWidth="1"/>
    <col min="10" max="10" width="9.109375" style="3" customWidth="1"/>
    <col min="11" max="11" width="8.44140625" style="3" customWidth="1"/>
    <col min="12" max="12" width="8.5546875" style="3" customWidth="1"/>
    <col min="13" max="13" width="8.6640625" style="3" customWidth="1"/>
    <col min="14" max="14" width="7.88671875" style="3" customWidth="1"/>
    <col min="15" max="15" width="9.5546875" style="3" customWidth="1"/>
    <col min="16" max="16384" width="9.109375" style="3"/>
  </cols>
  <sheetData>
    <row r="1" spans="1:15" ht="18" x14ac:dyDescent="0.35">
      <c r="A1" s="283" t="s">
        <v>6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</row>
    <row r="3" spans="1:15" ht="17.399999999999999" x14ac:dyDescent="0.3">
      <c r="A3" s="1" t="s">
        <v>7</v>
      </c>
    </row>
    <row r="5" spans="1:15" ht="16.2" thickBot="1" x14ac:dyDescent="0.35">
      <c r="A5" s="2" t="s">
        <v>305</v>
      </c>
      <c r="B5" s="4"/>
      <c r="C5" s="4"/>
      <c r="D5" s="4"/>
      <c r="E5" s="4"/>
      <c r="F5" s="4"/>
      <c r="G5" s="5"/>
      <c r="H5" s="4"/>
      <c r="I5" s="4"/>
      <c r="J5" s="4"/>
      <c r="K5" s="4"/>
      <c r="L5" s="4"/>
      <c r="M5" s="4"/>
      <c r="N5" s="4"/>
      <c r="O5" s="4"/>
    </row>
    <row r="6" spans="1:15" ht="30.75" customHeight="1" thickBot="1" x14ac:dyDescent="0.35">
      <c r="A6" s="272" t="s">
        <v>5</v>
      </c>
      <c r="B6" s="273" t="s">
        <v>83</v>
      </c>
      <c r="C6" s="274" t="s">
        <v>84</v>
      </c>
      <c r="D6" s="267" t="s">
        <v>3</v>
      </c>
      <c r="E6" s="267"/>
      <c r="F6" s="267"/>
      <c r="G6" s="267" t="s">
        <v>85</v>
      </c>
      <c r="H6" s="267" t="s">
        <v>1</v>
      </c>
      <c r="I6" s="267"/>
      <c r="J6" s="267"/>
      <c r="K6" s="267"/>
      <c r="L6" s="268" t="s">
        <v>2</v>
      </c>
      <c r="M6" s="268"/>
      <c r="N6" s="268"/>
      <c r="O6" s="268"/>
    </row>
    <row r="7" spans="1:15" ht="29.25" customHeight="1" x14ac:dyDescent="0.3">
      <c r="A7" s="272"/>
      <c r="B7" s="273"/>
      <c r="C7" s="274"/>
      <c r="D7" s="22" t="s">
        <v>86</v>
      </c>
      <c r="E7" s="22" t="s">
        <v>87</v>
      </c>
      <c r="F7" s="22" t="s">
        <v>88</v>
      </c>
      <c r="G7" s="267"/>
      <c r="H7" s="22" t="s">
        <v>89</v>
      </c>
      <c r="I7" s="22" t="s">
        <v>90</v>
      </c>
      <c r="J7" s="22" t="s">
        <v>91</v>
      </c>
      <c r="K7" s="22" t="s">
        <v>92</v>
      </c>
      <c r="L7" s="22" t="s">
        <v>93</v>
      </c>
      <c r="M7" s="22" t="s">
        <v>94</v>
      </c>
      <c r="N7" s="22" t="s">
        <v>0</v>
      </c>
      <c r="O7" s="23" t="s">
        <v>4</v>
      </c>
    </row>
    <row r="8" spans="1:15" s="11" customFormat="1" ht="14.4" x14ac:dyDescent="0.3">
      <c r="A8" s="25"/>
      <c r="B8" s="47" t="s">
        <v>245</v>
      </c>
      <c r="C8" s="27" t="s">
        <v>177</v>
      </c>
      <c r="D8" s="28">
        <f t="shared" ref="D8:O8" si="0">SUM(D9:D19)</f>
        <v>18.18</v>
      </c>
      <c r="E8" s="28">
        <f t="shared" si="0"/>
        <v>21.95</v>
      </c>
      <c r="F8" s="28">
        <f>F9+F15+F19+F23</f>
        <v>67.849999999999994</v>
      </c>
      <c r="G8" s="28">
        <f>G9+G15+G19+G23</f>
        <v>527</v>
      </c>
      <c r="H8" s="28">
        <f t="shared" si="0"/>
        <v>0.25</v>
      </c>
      <c r="I8" s="28">
        <f t="shared" si="0"/>
        <v>3.33</v>
      </c>
      <c r="J8" s="28">
        <f t="shared" si="0"/>
        <v>115.57</v>
      </c>
      <c r="K8" s="28">
        <f t="shared" si="0"/>
        <v>0.87999999999999989</v>
      </c>
      <c r="L8" s="28">
        <f t="shared" si="0"/>
        <v>530.20000000000005</v>
      </c>
      <c r="M8" s="28">
        <f t="shared" si="0"/>
        <v>460.93</v>
      </c>
      <c r="N8" s="28">
        <f t="shared" si="0"/>
        <v>88.53</v>
      </c>
      <c r="O8" s="28">
        <f t="shared" si="0"/>
        <v>1.8000000000000003</v>
      </c>
    </row>
    <row r="9" spans="1:15" ht="28.8" x14ac:dyDescent="0.3">
      <c r="A9" s="30">
        <v>232</v>
      </c>
      <c r="B9" s="31" t="s">
        <v>8</v>
      </c>
      <c r="C9" s="27">
        <v>250</v>
      </c>
      <c r="D9" s="33">
        <v>8.08</v>
      </c>
      <c r="E9" s="33">
        <v>10.15</v>
      </c>
      <c r="F9" s="33">
        <v>32.049999999999997</v>
      </c>
      <c r="G9" s="33">
        <v>252</v>
      </c>
      <c r="H9" s="33">
        <v>0.18</v>
      </c>
      <c r="I9" s="33">
        <v>1.93</v>
      </c>
      <c r="J9" s="33">
        <v>53.25</v>
      </c>
      <c r="K9" s="33">
        <v>0.57999999999999996</v>
      </c>
      <c r="L9" s="33">
        <v>197.4</v>
      </c>
      <c r="M9" s="33">
        <v>235.43</v>
      </c>
      <c r="N9" s="33">
        <v>60.63</v>
      </c>
      <c r="O9" s="34">
        <v>1.33</v>
      </c>
    </row>
    <row r="10" spans="1:15" ht="14.4" x14ac:dyDescent="0.3">
      <c r="A10" s="36"/>
      <c r="B10" s="37" t="s">
        <v>95</v>
      </c>
      <c r="C10" s="125">
        <v>6.25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ht="14.4" x14ac:dyDescent="0.3">
      <c r="A11" s="36"/>
      <c r="B11" s="37" t="s">
        <v>96</v>
      </c>
      <c r="C11" s="125">
        <v>6.25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5" ht="14.4" x14ac:dyDescent="0.3">
      <c r="A12" s="36"/>
      <c r="B12" s="37" t="s">
        <v>97</v>
      </c>
      <c r="C12" s="125">
        <v>31.25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15" ht="14.4" x14ac:dyDescent="0.3">
      <c r="A13" s="36"/>
      <c r="B13" s="37" t="s">
        <v>98</v>
      </c>
      <c r="C13" s="125">
        <v>1.25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5" ht="14.4" x14ac:dyDescent="0.3">
      <c r="A14" s="36"/>
      <c r="B14" s="37" t="s">
        <v>99</v>
      </c>
      <c r="C14" s="125">
        <v>147.5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5" ht="14.4" x14ac:dyDescent="0.3">
      <c r="A15" s="30">
        <v>64</v>
      </c>
      <c r="B15" s="91" t="s">
        <v>174</v>
      </c>
      <c r="C15" s="126">
        <v>35</v>
      </c>
      <c r="D15" s="7">
        <v>6.9</v>
      </c>
      <c r="E15" s="7">
        <v>9.1</v>
      </c>
      <c r="F15" s="7">
        <v>9.9</v>
      </c>
      <c r="G15" s="7">
        <v>149</v>
      </c>
      <c r="H15" s="7">
        <v>0.03</v>
      </c>
      <c r="I15" s="7">
        <v>0.1</v>
      </c>
      <c r="J15" s="7">
        <v>62.3</v>
      </c>
      <c r="K15" s="7">
        <v>0.3</v>
      </c>
      <c r="L15" s="7">
        <v>206.8</v>
      </c>
      <c r="M15" s="7">
        <v>135.5</v>
      </c>
      <c r="N15" s="7">
        <v>13.9</v>
      </c>
      <c r="O15" s="7">
        <v>0.37</v>
      </c>
    </row>
    <row r="16" spans="1:15" ht="14.4" x14ac:dyDescent="0.3">
      <c r="A16" s="36"/>
      <c r="B16" s="37" t="s">
        <v>175</v>
      </c>
      <c r="C16" s="125">
        <v>15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6" ht="14.4" x14ac:dyDescent="0.3">
      <c r="A17" s="36"/>
      <c r="B17" s="37" t="s">
        <v>42</v>
      </c>
      <c r="C17" s="125">
        <v>20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6" ht="14.4" x14ac:dyDescent="0.3">
      <c r="A18" s="36"/>
      <c r="B18" s="37" t="s">
        <v>96</v>
      </c>
      <c r="C18" s="125">
        <v>5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1:16" ht="14.4" x14ac:dyDescent="0.3">
      <c r="A19" s="30">
        <v>465</v>
      </c>
      <c r="B19" s="31" t="s">
        <v>10</v>
      </c>
      <c r="C19" s="126">
        <v>200</v>
      </c>
      <c r="D19" s="125">
        <v>3.2</v>
      </c>
      <c r="E19" s="7">
        <v>2.7</v>
      </c>
      <c r="F19" s="7">
        <v>15.9</v>
      </c>
      <c r="G19" s="7">
        <v>79</v>
      </c>
      <c r="H19" s="7">
        <v>0.04</v>
      </c>
      <c r="I19" s="7">
        <v>1.3</v>
      </c>
      <c r="J19" s="7">
        <v>0.02</v>
      </c>
      <c r="K19" s="7">
        <v>0</v>
      </c>
      <c r="L19" s="7">
        <v>126</v>
      </c>
      <c r="M19" s="7">
        <v>90</v>
      </c>
      <c r="N19" s="7">
        <v>14</v>
      </c>
      <c r="O19" s="7">
        <v>0.1</v>
      </c>
    </row>
    <row r="20" spans="1:16" ht="14.4" x14ac:dyDescent="0.3">
      <c r="A20" s="36"/>
      <c r="B20" s="37" t="s">
        <v>95</v>
      </c>
      <c r="C20" s="125">
        <v>10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6" ht="14.4" x14ac:dyDescent="0.3">
      <c r="A21" s="36"/>
      <c r="B21" s="37" t="s">
        <v>100</v>
      </c>
      <c r="C21" s="125">
        <v>2.4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6" ht="14.4" x14ac:dyDescent="0.3">
      <c r="A22" s="36"/>
      <c r="B22" s="37" t="s">
        <v>99</v>
      </c>
      <c r="C22" s="125">
        <v>100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6" ht="14.4" x14ac:dyDescent="0.3">
      <c r="A23" s="30"/>
      <c r="B23" s="91" t="s">
        <v>27</v>
      </c>
      <c r="C23" s="126">
        <v>100</v>
      </c>
      <c r="D23" s="7">
        <v>0</v>
      </c>
      <c r="E23" s="7">
        <v>0</v>
      </c>
      <c r="F23" s="7">
        <v>10</v>
      </c>
      <c r="G23" s="7">
        <v>47</v>
      </c>
      <c r="H23" s="7"/>
      <c r="J23" s="7"/>
      <c r="K23" s="7"/>
      <c r="L23" s="7"/>
      <c r="M23" s="7"/>
      <c r="N23" s="7"/>
      <c r="O23" s="7"/>
    </row>
    <row r="24" spans="1:16" s="11" customFormat="1" ht="14.4" x14ac:dyDescent="0.3">
      <c r="A24" s="30"/>
      <c r="B24" s="91" t="s">
        <v>324</v>
      </c>
      <c r="C24" s="8">
        <f>C9+C15+C19+C23</f>
        <v>585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6" ht="14.4" x14ac:dyDescent="0.3">
      <c r="A25" s="25"/>
      <c r="B25" s="26" t="s">
        <v>101</v>
      </c>
      <c r="C25" s="127"/>
      <c r="D25" s="128">
        <v>33.869999999999997</v>
      </c>
      <c r="E25" s="128">
        <v>23.35</v>
      </c>
      <c r="F25" s="128">
        <v>98.37</v>
      </c>
      <c r="G25" s="128">
        <v>739.22</v>
      </c>
      <c r="H25" s="128">
        <f>SUM(H26:H52)</f>
        <v>0.41000000000000003</v>
      </c>
      <c r="I25" s="128">
        <v>42.03</v>
      </c>
      <c r="J25" s="128">
        <v>26.1</v>
      </c>
      <c r="K25" s="128">
        <v>2.15</v>
      </c>
      <c r="L25" s="128">
        <v>157.65</v>
      </c>
      <c r="M25" s="128">
        <v>435.93</v>
      </c>
      <c r="N25" s="128">
        <v>112.95</v>
      </c>
      <c r="O25" s="128">
        <v>9.06</v>
      </c>
    </row>
    <row r="26" spans="1:16" ht="14.4" x14ac:dyDescent="0.3">
      <c r="A26" s="30">
        <v>148</v>
      </c>
      <c r="B26" s="91" t="s">
        <v>70</v>
      </c>
      <c r="C26" s="126">
        <v>100</v>
      </c>
      <c r="D26" s="7">
        <v>0.8</v>
      </c>
      <c r="E26" s="7">
        <v>0.1</v>
      </c>
      <c r="F26" s="7">
        <v>2.5</v>
      </c>
      <c r="G26" s="7">
        <v>14</v>
      </c>
      <c r="H26" s="7">
        <v>0.03</v>
      </c>
      <c r="I26" s="7">
        <v>10</v>
      </c>
      <c r="J26" s="7">
        <v>0</v>
      </c>
      <c r="K26" s="7">
        <v>0.1</v>
      </c>
      <c r="L26" s="7">
        <v>23</v>
      </c>
      <c r="M26" s="7">
        <v>42</v>
      </c>
      <c r="N26" s="7">
        <v>14</v>
      </c>
      <c r="O26" s="7">
        <v>0.6</v>
      </c>
      <c r="P26" s="7"/>
    </row>
    <row r="27" spans="1:16" ht="14.4" x14ac:dyDescent="0.3">
      <c r="A27" s="36"/>
      <c r="B27" s="37" t="s">
        <v>13</v>
      </c>
      <c r="C27" s="125">
        <v>100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6" ht="14.4" x14ac:dyDescent="0.3">
      <c r="A28" s="30">
        <v>95</v>
      </c>
      <c r="B28" s="91" t="s">
        <v>12</v>
      </c>
      <c r="C28" s="126">
        <v>250</v>
      </c>
      <c r="D28" s="7">
        <v>3.77</v>
      </c>
      <c r="E28" s="7">
        <v>6.35</v>
      </c>
      <c r="F28" s="7">
        <v>9.67</v>
      </c>
      <c r="G28" s="7">
        <v>109.72</v>
      </c>
      <c r="H28" s="7">
        <v>0.03</v>
      </c>
      <c r="I28" s="7">
        <v>19.93</v>
      </c>
      <c r="J28" s="7">
        <v>0</v>
      </c>
      <c r="K28" s="7">
        <v>0.1</v>
      </c>
      <c r="L28" s="7">
        <v>47.75</v>
      </c>
      <c r="M28" s="7">
        <v>34.130000000000003</v>
      </c>
      <c r="N28" s="7">
        <v>15.55</v>
      </c>
      <c r="O28" s="7">
        <v>0.93</v>
      </c>
    </row>
    <row r="29" spans="1:16" ht="14.4" x14ac:dyDescent="0.3">
      <c r="A29" s="36"/>
      <c r="B29" s="37" t="s">
        <v>102</v>
      </c>
      <c r="C29" s="125">
        <v>50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6" ht="14.4" x14ac:dyDescent="0.3">
      <c r="A30" s="36"/>
      <c r="B30" s="37" t="s">
        <v>103</v>
      </c>
      <c r="C30" s="125">
        <v>7.5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6" ht="14.4" x14ac:dyDescent="0.3">
      <c r="A31" s="36"/>
      <c r="B31" s="37" t="s">
        <v>95</v>
      </c>
      <c r="C31" s="125">
        <v>2.5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6" ht="14.4" x14ac:dyDescent="0.3">
      <c r="A32" s="36"/>
      <c r="B32" s="37" t="s">
        <v>104</v>
      </c>
      <c r="C32" s="125">
        <v>12.5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ht="14.4" x14ac:dyDescent="0.3">
      <c r="A33" s="36"/>
      <c r="B33" s="37" t="s">
        <v>105</v>
      </c>
      <c r="C33" s="125">
        <v>12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 ht="14.4" x14ac:dyDescent="0.3">
      <c r="A34" s="36"/>
      <c r="B34" s="37" t="s">
        <v>106</v>
      </c>
      <c r="C34" s="125">
        <v>15.7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ht="14.4" x14ac:dyDescent="0.3">
      <c r="A35" s="36"/>
      <c r="B35" s="37" t="s">
        <v>107</v>
      </c>
      <c r="C35" s="125">
        <v>25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ht="14.4" x14ac:dyDescent="0.3">
      <c r="A36" s="36"/>
      <c r="B36" s="37" t="s">
        <v>30</v>
      </c>
      <c r="C36" s="125">
        <v>26.7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ht="14.4" x14ac:dyDescent="0.3">
      <c r="A37" s="36"/>
      <c r="B37" s="37" t="s">
        <v>110</v>
      </c>
      <c r="C37" s="125">
        <v>5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ht="14.4" x14ac:dyDescent="0.3">
      <c r="A38" s="36"/>
      <c r="B38" s="37" t="s">
        <v>111</v>
      </c>
      <c r="C38" s="125">
        <v>3.75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ht="14.4" x14ac:dyDescent="0.3">
      <c r="A39" s="36"/>
      <c r="B39" s="37" t="s">
        <v>98</v>
      </c>
      <c r="C39" s="125">
        <v>2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ht="14.4" x14ac:dyDescent="0.3">
      <c r="A40" s="30">
        <v>334</v>
      </c>
      <c r="B40" s="31" t="s">
        <v>178</v>
      </c>
      <c r="C40" s="126">
        <v>230</v>
      </c>
      <c r="D40" s="7">
        <v>21.7</v>
      </c>
      <c r="E40" s="7">
        <v>15.9</v>
      </c>
      <c r="F40" s="7">
        <v>17.899999999999999</v>
      </c>
      <c r="G40" s="7">
        <v>301</v>
      </c>
      <c r="H40" s="7">
        <v>0.2</v>
      </c>
      <c r="I40" s="7">
        <v>11.6</v>
      </c>
      <c r="J40" s="7">
        <v>26.1</v>
      </c>
      <c r="K40" s="7">
        <v>0.7</v>
      </c>
      <c r="L40" s="7">
        <v>31.4</v>
      </c>
      <c r="M40" s="7">
        <v>229.3</v>
      </c>
      <c r="N40" s="7">
        <v>45.9</v>
      </c>
      <c r="O40" s="7">
        <v>3.53</v>
      </c>
    </row>
    <row r="41" spans="1:15" ht="14.4" x14ac:dyDescent="0.3">
      <c r="A41" s="36"/>
      <c r="B41" s="37" t="s">
        <v>30</v>
      </c>
      <c r="C41" s="125">
        <v>165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 ht="14.4" x14ac:dyDescent="0.3">
      <c r="A42" s="36"/>
      <c r="B42" s="37" t="s">
        <v>179</v>
      </c>
      <c r="C42" s="125">
        <v>114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 ht="14.4" x14ac:dyDescent="0.3">
      <c r="A43" s="36"/>
      <c r="B43" s="37" t="s">
        <v>36</v>
      </c>
      <c r="C43" s="125">
        <v>4.3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ht="14.4" x14ac:dyDescent="0.3">
      <c r="A44" s="30"/>
      <c r="B44" s="76" t="s">
        <v>9</v>
      </c>
      <c r="C44" s="125">
        <v>4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ht="14.4" x14ac:dyDescent="0.3">
      <c r="A45" s="36"/>
      <c r="B45" s="37" t="s">
        <v>35</v>
      </c>
      <c r="C45" s="125">
        <v>3</v>
      </c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ht="14.4" x14ac:dyDescent="0.3">
      <c r="A46" s="36"/>
      <c r="B46" s="37" t="s">
        <v>180</v>
      </c>
      <c r="C46" s="125">
        <v>0.8</v>
      </c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ht="14.4" x14ac:dyDescent="0.3">
      <c r="A47" s="36">
        <v>495</v>
      </c>
      <c r="B47" s="90" t="s">
        <v>18</v>
      </c>
      <c r="C47" s="126">
        <v>200</v>
      </c>
      <c r="D47" s="7">
        <v>0.5</v>
      </c>
      <c r="E47" s="7">
        <v>0</v>
      </c>
      <c r="F47" s="7">
        <v>27</v>
      </c>
      <c r="G47" s="7">
        <v>110</v>
      </c>
      <c r="H47" s="7">
        <v>0</v>
      </c>
      <c r="I47" s="7">
        <v>0.5</v>
      </c>
      <c r="J47" s="7">
        <v>0</v>
      </c>
      <c r="K47" s="7">
        <v>0</v>
      </c>
      <c r="L47" s="7">
        <v>28</v>
      </c>
      <c r="M47" s="7">
        <v>19</v>
      </c>
      <c r="N47" s="7">
        <v>7</v>
      </c>
      <c r="O47" s="7">
        <v>1.5</v>
      </c>
    </row>
    <row r="48" spans="1:15" ht="14.4" x14ac:dyDescent="0.3">
      <c r="A48" s="36"/>
      <c r="B48" s="37" t="s">
        <v>95</v>
      </c>
      <c r="C48" s="125">
        <v>10</v>
      </c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ht="14.4" x14ac:dyDescent="0.3">
      <c r="A49" s="36"/>
      <c r="B49" s="37" t="s">
        <v>111</v>
      </c>
      <c r="C49" s="125">
        <v>10</v>
      </c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ht="14.4" x14ac:dyDescent="0.3">
      <c r="A50" s="30"/>
      <c r="B50" s="76" t="s">
        <v>114</v>
      </c>
      <c r="C50" s="125">
        <v>20</v>
      </c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ht="14.4" x14ac:dyDescent="0.3">
      <c r="A51" s="36"/>
      <c r="B51" s="90" t="s">
        <v>42</v>
      </c>
      <c r="C51" s="126">
        <v>40</v>
      </c>
      <c r="D51" s="7">
        <v>3.8</v>
      </c>
      <c r="E51" s="7">
        <v>0.4</v>
      </c>
      <c r="F51" s="7">
        <v>24.6</v>
      </c>
      <c r="G51" s="7">
        <v>117.5</v>
      </c>
      <c r="H51" s="7">
        <v>0.06</v>
      </c>
      <c r="I51" s="7">
        <v>0</v>
      </c>
      <c r="J51" s="7">
        <v>0</v>
      </c>
      <c r="K51" s="7">
        <v>0.55000000000000004</v>
      </c>
      <c r="L51" s="7">
        <v>10</v>
      </c>
      <c r="M51" s="7">
        <v>32.5</v>
      </c>
      <c r="N51" s="7">
        <v>7</v>
      </c>
      <c r="O51" s="7">
        <v>0.55000000000000004</v>
      </c>
    </row>
    <row r="52" spans="1:15" ht="14.4" x14ac:dyDescent="0.3">
      <c r="A52" s="36"/>
      <c r="B52" s="90" t="s">
        <v>181</v>
      </c>
      <c r="C52" s="126">
        <v>40</v>
      </c>
      <c r="D52" s="7">
        <v>3.3</v>
      </c>
      <c r="E52" s="7">
        <v>0.6</v>
      </c>
      <c r="F52" s="7">
        <v>16.7</v>
      </c>
      <c r="G52" s="7">
        <v>87</v>
      </c>
      <c r="H52" s="7">
        <v>0.09</v>
      </c>
      <c r="I52" s="7">
        <v>0</v>
      </c>
      <c r="J52" s="7">
        <v>0</v>
      </c>
      <c r="K52" s="7">
        <v>0.7</v>
      </c>
      <c r="L52" s="7">
        <v>17.5</v>
      </c>
      <c r="M52" s="7">
        <v>79</v>
      </c>
      <c r="N52" s="7">
        <v>23.5</v>
      </c>
      <c r="O52" s="7">
        <v>1.95</v>
      </c>
    </row>
    <row r="53" spans="1:15" ht="14.4" x14ac:dyDescent="0.3">
      <c r="A53" s="30"/>
      <c r="B53" s="91" t="s">
        <v>317</v>
      </c>
      <c r="C53" s="7">
        <f>C26+C28+C40+C47+C51+C52</f>
        <v>860</v>
      </c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5" ht="14.4" x14ac:dyDescent="0.3">
      <c r="A54" s="36"/>
      <c r="B54" s="90" t="s">
        <v>182</v>
      </c>
      <c r="C54" s="7"/>
      <c r="D54" s="8">
        <v>66.959999999999994</v>
      </c>
      <c r="E54" s="8">
        <v>36.04</v>
      </c>
      <c r="F54" s="8">
        <v>119.78</v>
      </c>
      <c r="G54" s="8">
        <v>955.17</v>
      </c>
      <c r="H54" s="8">
        <v>0.41</v>
      </c>
      <c r="I54" s="8">
        <v>14.6</v>
      </c>
      <c r="J54" s="8">
        <v>68.180000000000007</v>
      </c>
      <c r="K54" s="8">
        <v>7.08</v>
      </c>
      <c r="L54" s="8">
        <v>105.98</v>
      </c>
      <c r="M54" s="8">
        <v>440.5</v>
      </c>
      <c r="N54" s="8">
        <v>93.74</v>
      </c>
      <c r="O54" s="8">
        <v>9.4</v>
      </c>
    </row>
    <row r="55" spans="1:15" ht="14.4" x14ac:dyDescent="0.3">
      <c r="A55" s="36">
        <v>2</v>
      </c>
      <c r="B55" s="37" t="s">
        <v>127</v>
      </c>
      <c r="C55" s="126">
        <v>100</v>
      </c>
      <c r="D55" s="7">
        <v>1.3</v>
      </c>
      <c r="E55" s="7">
        <v>6.2</v>
      </c>
      <c r="F55" s="7">
        <v>6.1</v>
      </c>
      <c r="G55" s="7">
        <v>85</v>
      </c>
      <c r="H55" s="7">
        <v>0.04</v>
      </c>
      <c r="I55" s="7">
        <v>13.3</v>
      </c>
      <c r="J55" s="7">
        <v>0</v>
      </c>
      <c r="K55" s="7">
        <v>2.9</v>
      </c>
      <c r="L55" s="7">
        <v>35.5</v>
      </c>
      <c r="M55" s="7">
        <v>32.6</v>
      </c>
      <c r="N55" s="7">
        <v>20.5</v>
      </c>
      <c r="O55" s="7">
        <v>1.02</v>
      </c>
    </row>
    <row r="56" spans="1:15" ht="14.4" x14ac:dyDescent="0.3">
      <c r="A56" s="30"/>
      <c r="B56" s="76" t="s">
        <v>120</v>
      </c>
      <c r="C56" s="125">
        <v>24.6</v>
      </c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 s="11" customFormat="1" ht="14.4" x14ac:dyDescent="0.3">
      <c r="A57" s="30"/>
      <c r="B57" s="76" t="s">
        <v>98</v>
      </c>
      <c r="C57" s="125">
        <v>0.25</v>
      </c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5" ht="14.4" x14ac:dyDescent="0.3">
      <c r="A58" s="25"/>
      <c r="B58" s="37" t="s">
        <v>106</v>
      </c>
      <c r="C58" s="125">
        <v>27.3</v>
      </c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5" ht="14.4" x14ac:dyDescent="0.3">
      <c r="A59" s="30"/>
      <c r="B59" s="76" t="s">
        <v>107</v>
      </c>
      <c r="C59" s="125">
        <v>50.4</v>
      </c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1:15" ht="14.4" x14ac:dyDescent="0.3">
      <c r="A60" s="36"/>
      <c r="B60" s="37" t="s">
        <v>111</v>
      </c>
      <c r="C60" s="125">
        <v>5</v>
      </c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1:15" ht="14.4" x14ac:dyDescent="0.3">
      <c r="A61" s="36"/>
      <c r="B61" s="37" t="s">
        <v>110</v>
      </c>
      <c r="C61" s="125">
        <v>6</v>
      </c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</row>
    <row r="62" spans="1:15" ht="14.4" x14ac:dyDescent="0.3">
      <c r="A62" s="36">
        <v>126</v>
      </c>
      <c r="B62" s="90" t="s">
        <v>141</v>
      </c>
      <c r="C62" s="126">
        <v>250</v>
      </c>
      <c r="D62" s="7">
        <v>3.2</v>
      </c>
      <c r="E62" s="7">
        <v>5.17</v>
      </c>
      <c r="F62" s="7">
        <v>15.2</v>
      </c>
      <c r="G62" s="7">
        <v>120.25</v>
      </c>
      <c r="H62" s="7">
        <v>0.11</v>
      </c>
      <c r="I62" s="7">
        <v>0.7</v>
      </c>
      <c r="J62" s="7">
        <v>0</v>
      </c>
      <c r="K62" s="7">
        <v>2.37</v>
      </c>
      <c r="L62" s="7">
        <v>21.15</v>
      </c>
      <c r="M62" s="7">
        <v>75.349999999999994</v>
      </c>
      <c r="N62" s="7">
        <v>4.3</v>
      </c>
      <c r="O62" s="7">
        <v>1.02</v>
      </c>
    </row>
    <row r="63" spans="1:15" ht="14.4" x14ac:dyDescent="0.3">
      <c r="A63" s="36"/>
      <c r="B63" s="37" t="s">
        <v>105</v>
      </c>
      <c r="C63" s="125">
        <v>10</v>
      </c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</row>
    <row r="64" spans="1:15" ht="14.4" x14ac:dyDescent="0.3">
      <c r="A64" s="36"/>
      <c r="B64" s="37" t="s">
        <v>180</v>
      </c>
      <c r="C64" s="125">
        <v>2</v>
      </c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</row>
    <row r="65" spans="1:15" ht="14.4" x14ac:dyDescent="0.3">
      <c r="A65" s="36"/>
      <c r="B65" s="37" t="s">
        <v>14</v>
      </c>
      <c r="C65" s="125">
        <v>9.75</v>
      </c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</row>
    <row r="66" spans="1:15" ht="14.4" x14ac:dyDescent="0.3">
      <c r="A66" s="36"/>
      <c r="B66" s="37" t="s">
        <v>65</v>
      </c>
      <c r="C66" s="125">
        <v>25</v>
      </c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</row>
    <row r="67" spans="1:15" ht="14.4" x14ac:dyDescent="0.3">
      <c r="A67" s="36"/>
      <c r="B67" s="37" t="s">
        <v>15</v>
      </c>
      <c r="C67" s="125">
        <v>5</v>
      </c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</row>
    <row r="68" spans="1:15" ht="14.4" x14ac:dyDescent="0.3">
      <c r="A68" s="30">
        <v>327</v>
      </c>
      <c r="B68" s="91" t="s">
        <v>19</v>
      </c>
      <c r="C68" s="126">
        <v>120</v>
      </c>
      <c r="D68" s="7">
        <v>18.7</v>
      </c>
      <c r="E68" s="7">
        <v>17</v>
      </c>
      <c r="F68" s="7">
        <v>4.2</v>
      </c>
      <c r="G68" s="7">
        <v>245</v>
      </c>
      <c r="H68" s="7">
        <v>0.04</v>
      </c>
      <c r="I68" s="7">
        <v>0.6</v>
      </c>
      <c r="J68" s="7">
        <v>26</v>
      </c>
      <c r="K68" s="7">
        <v>0.7</v>
      </c>
      <c r="L68" s="7">
        <v>16.39</v>
      </c>
      <c r="M68" s="7">
        <v>155.9</v>
      </c>
      <c r="N68" s="7">
        <v>23.5</v>
      </c>
      <c r="O68" s="7">
        <v>2.67</v>
      </c>
    </row>
    <row r="69" spans="1:15" ht="14.4" x14ac:dyDescent="0.3">
      <c r="A69" s="36"/>
      <c r="B69" s="37" t="s">
        <v>117</v>
      </c>
      <c r="C69" s="125">
        <v>111</v>
      </c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</row>
    <row r="70" spans="1:15" ht="14.4" x14ac:dyDescent="0.3">
      <c r="A70" s="36"/>
      <c r="B70" s="37" t="s">
        <v>103</v>
      </c>
      <c r="C70" s="125">
        <v>11</v>
      </c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</row>
    <row r="71" spans="1:15" ht="14.4" x14ac:dyDescent="0.3">
      <c r="A71" s="36"/>
      <c r="B71" s="37" t="s">
        <v>96</v>
      </c>
      <c r="C71" s="125">
        <v>6.5</v>
      </c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</row>
    <row r="72" spans="1:15" ht="14.4" x14ac:dyDescent="0.3">
      <c r="A72" s="36"/>
      <c r="B72" s="37" t="s">
        <v>118</v>
      </c>
      <c r="C72" s="125">
        <v>3.7</v>
      </c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</row>
    <row r="73" spans="1:15" ht="14.4" x14ac:dyDescent="0.3">
      <c r="A73" s="36"/>
      <c r="B73" s="37" t="s">
        <v>105</v>
      </c>
      <c r="C73" s="125">
        <v>14.2</v>
      </c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</row>
    <row r="74" spans="1:15" ht="14.4" x14ac:dyDescent="0.3">
      <c r="A74" s="36"/>
      <c r="B74" s="37" t="s">
        <v>180</v>
      </c>
      <c r="C74" s="125">
        <v>0.5</v>
      </c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</row>
    <row r="75" spans="1:15" ht="14.4" x14ac:dyDescent="0.3">
      <c r="A75" s="30">
        <v>256</v>
      </c>
      <c r="B75" s="31" t="s">
        <v>20</v>
      </c>
      <c r="C75" s="126">
        <v>180</v>
      </c>
      <c r="D75" s="7">
        <v>6.66</v>
      </c>
      <c r="E75" s="7">
        <v>6.66</v>
      </c>
      <c r="F75" s="7">
        <v>35.479999999999997</v>
      </c>
      <c r="G75" s="7">
        <v>228.42</v>
      </c>
      <c r="H75" s="7">
        <v>7.0000000000000007E-2</v>
      </c>
      <c r="I75" s="7">
        <v>0</v>
      </c>
      <c r="J75" s="7">
        <v>41.18</v>
      </c>
      <c r="K75" s="3">
        <v>1.01</v>
      </c>
      <c r="L75" s="7">
        <v>16.54</v>
      </c>
      <c r="M75" s="7">
        <v>54.45</v>
      </c>
      <c r="N75" s="7">
        <v>10.64</v>
      </c>
      <c r="O75" s="7">
        <v>1.29</v>
      </c>
    </row>
    <row r="76" spans="1:15" ht="14.4" x14ac:dyDescent="0.3">
      <c r="A76" s="36"/>
      <c r="B76" s="37" t="s">
        <v>98</v>
      </c>
      <c r="C76" s="125">
        <v>3.06</v>
      </c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</row>
    <row r="77" spans="1:15" ht="14.4" x14ac:dyDescent="0.3">
      <c r="A77" s="36"/>
      <c r="B77" s="37" t="s">
        <v>96</v>
      </c>
      <c r="C77" s="125">
        <v>8.1</v>
      </c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</row>
    <row r="78" spans="1:15" ht="14.4" x14ac:dyDescent="0.3">
      <c r="A78" s="36"/>
      <c r="B78" s="37" t="s">
        <v>119</v>
      </c>
      <c r="C78" s="125">
        <v>61.2</v>
      </c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</row>
    <row r="79" spans="1:15" ht="14.4" x14ac:dyDescent="0.3">
      <c r="A79" s="30">
        <v>494</v>
      </c>
      <c r="B79" s="91" t="s">
        <v>183</v>
      </c>
      <c r="C79" s="126">
        <v>200</v>
      </c>
      <c r="D79" s="7">
        <v>30</v>
      </c>
      <c r="E79" s="7">
        <v>0.01</v>
      </c>
      <c r="F79" s="7">
        <v>17.5</v>
      </c>
      <c r="G79" s="7">
        <v>72</v>
      </c>
      <c r="H79" s="7">
        <v>0</v>
      </c>
      <c r="I79" s="7">
        <v>0</v>
      </c>
      <c r="J79" s="7">
        <v>1</v>
      </c>
      <c r="K79" s="7">
        <v>0.1</v>
      </c>
      <c r="L79" s="7">
        <v>16.399999999999999</v>
      </c>
      <c r="M79" s="7">
        <v>10.7</v>
      </c>
      <c r="N79" s="7">
        <v>4.3</v>
      </c>
      <c r="O79" s="7">
        <v>0.9</v>
      </c>
    </row>
    <row r="80" spans="1:15" ht="14.4" x14ac:dyDescent="0.3">
      <c r="A80" s="36"/>
      <c r="B80" s="37" t="s">
        <v>46</v>
      </c>
      <c r="C80" s="125">
        <v>20</v>
      </c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</row>
    <row r="81" spans="1:19" ht="14.4" x14ac:dyDescent="0.3">
      <c r="A81" s="36"/>
      <c r="B81" s="37" t="s">
        <v>184</v>
      </c>
      <c r="C81" s="125">
        <v>10</v>
      </c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</row>
    <row r="82" spans="1:19" ht="14.4" x14ac:dyDescent="0.3">
      <c r="A82" s="36"/>
      <c r="B82" s="90" t="s">
        <v>42</v>
      </c>
      <c r="C82" s="126">
        <v>40</v>
      </c>
      <c r="D82" s="7">
        <v>3.8</v>
      </c>
      <c r="E82" s="7">
        <v>0.4</v>
      </c>
      <c r="F82" s="7">
        <v>24.6</v>
      </c>
      <c r="G82" s="7">
        <v>117.5</v>
      </c>
      <c r="H82" s="7">
        <v>0.06</v>
      </c>
      <c r="I82" s="7">
        <v>0</v>
      </c>
      <c r="J82" s="7">
        <v>0</v>
      </c>
      <c r="K82" s="7">
        <v>0.55000000000000004</v>
      </c>
      <c r="L82" s="7">
        <v>10</v>
      </c>
      <c r="M82" s="7">
        <v>32.5</v>
      </c>
      <c r="N82" s="7">
        <v>7</v>
      </c>
      <c r="O82" s="7">
        <v>0.55000000000000004</v>
      </c>
    </row>
    <row r="83" spans="1:19" ht="14.4" x14ac:dyDescent="0.3">
      <c r="A83" s="36"/>
      <c r="B83" s="90" t="s">
        <v>26</v>
      </c>
      <c r="C83" s="126">
        <v>40</v>
      </c>
      <c r="D83" s="7">
        <v>3.3</v>
      </c>
      <c r="E83" s="7">
        <v>0.6</v>
      </c>
      <c r="F83" s="7">
        <v>16.7</v>
      </c>
      <c r="G83" s="7">
        <v>87</v>
      </c>
      <c r="H83" s="7">
        <v>0.09</v>
      </c>
      <c r="I83" s="7">
        <v>0</v>
      </c>
      <c r="J83" s="7">
        <v>0</v>
      </c>
      <c r="K83" s="7">
        <v>0.7</v>
      </c>
      <c r="L83" s="7">
        <v>17.5</v>
      </c>
      <c r="M83" s="7">
        <v>79</v>
      </c>
      <c r="N83" s="7">
        <v>23.5</v>
      </c>
      <c r="O83" s="7">
        <v>1.95</v>
      </c>
    </row>
    <row r="84" spans="1:19" ht="14.4" x14ac:dyDescent="0.3">
      <c r="A84" s="36"/>
      <c r="B84" s="90" t="s">
        <v>327</v>
      </c>
      <c r="C84" s="126">
        <v>930</v>
      </c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</row>
    <row r="85" spans="1:19" ht="14.4" x14ac:dyDescent="0.3">
      <c r="A85" s="36"/>
      <c r="B85" s="90" t="s">
        <v>185</v>
      </c>
      <c r="C85" s="7"/>
      <c r="D85" s="8">
        <v>11.1</v>
      </c>
      <c r="E85" s="8">
        <v>10.9</v>
      </c>
      <c r="F85" s="8">
        <v>48.1</v>
      </c>
      <c r="G85" s="8">
        <v>335</v>
      </c>
      <c r="H85" s="8">
        <v>0.13</v>
      </c>
      <c r="I85" s="8">
        <v>2.6</v>
      </c>
      <c r="J85" s="8">
        <v>51.94</v>
      </c>
      <c r="K85" s="8">
        <v>0.7</v>
      </c>
      <c r="L85" s="8">
        <v>260.7</v>
      </c>
      <c r="M85" s="8">
        <v>226.1</v>
      </c>
      <c r="N85" s="8">
        <v>35.1</v>
      </c>
      <c r="O85" s="8">
        <v>0.66</v>
      </c>
    </row>
    <row r="86" spans="1:19" ht="14.4" x14ac:dyDescent="0.3">
      <c r="A86" s="36"/>
      <c r="B86" s="90" t="s">
        <v>186</v>
      </c>
      <c r="C86" s="126">
        <v>150</v>
      </c>
      <c r="D86" s="7">
        <v>5.3</v>
      </c>
      <c r="E86" s="7">
        <v>5.9</v>
      </c>
      <c r="F86" s="7">
        <v>38.5</v>
      </c>
      <c r="G86" s="7">
        <v>229</v>
      </c>
      <c r="H86" s="7">
        <v>0.05</v>
      </c>
      <c r="I86" s="7">
        <v>0</v>
      </c>
      <c r="J86" s="7">
        <v>51.9</v>
      </c>
      <c r="K86" s="7">
        <v>0.7</v>
      </c>
      <c r="L86" s="7">
        <v>20.7</v>
      </c>
      <c r="M86" s="7">
        <v>46.1</v>
      </c>
      <c r="N86" s="7">
        <v>7.1</v>
      </c>
      <c r="O86" s="7">
        <v>0.64</v>
      </c>
    </row>
    <row r="87" spans="1:19" ht="14.4" x14ac:dyDescent="0.3">
      <c r="A87" s="36"/>
      <c r="B87" s="37" t="s">
        <v>118</v>
      </c>
      <c r="C87" s="125">
        <v>50</v>
      </c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</row>
    <row r="88" spans="1:19" ht="14.4" x14ac:dyDescent="0.3">
      <c r="A88" s="30"/>
      <c r="B88" s="76" t="s">
        <v>188</v>
      </c>
      <c r="C88" s="125">
        <v>7.5</v>
      </c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</row>
    <row r="89" spans="1:19" ht="14.4" x14ac:dyDescent="0.3">
      <c r="A89" s="36"/>
      <c r="B89" s="37" t="s">
        <v>96</v>
      </c>
      <c r="C89" s="125">
        <v>5</v>
      </c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</row>
    <row r="90" spans="1:19" ht="14.4" x14ac:dyDescent="0.3">
      <c r="A90" s="36"/>
      <c r="B90" s="37" t="s">
        <v>135</v>
      </c>
      <c r="C90" s="125">
        <v>3</v>
      </c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S90" s="11"/>
    </row>
    <row r="91" spans="1:19" ht="14.4" x14ac:dyDescent="0.3">
      <c r="A91" s="36"/>
      <c r="B91" s="37" t="s">
        <v>189</v>
      </c>
      <c r="C91" s="125">
        <v>2</v>
      </c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S91" s="11"/>
    </row>
    <row r="92" spans="1:19" ht="14.4" x14ac:dyDescent="0.3">
      <c r="A92" s="30"/>
      <c r="B92" s="76" t="s">
        <v>190</v>
      </c>
      <c r="C92" s="125">
        <v>2</v>
      </c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</row>
    <row r="93" spans="1:19" ht="14.4" x14ac:dyDescent="0.3">
      <c r="A93" s="30"/>
      <c r="B93" s="91" t="s">
        <v>187</v>
      </c>
      <c r="C93" s="126">
        <v>200</v>
      </c>
      <c r="D93" s="7">
        <v>5.8</v>
      </c>
      <c r="E93" s="7">
        <v>5</v>
      </c>
      <c r="F93" s="7">
        <v>9.6</v>
      </c>
      <c r="G93" s="7">
        <v>106</v>
      </c>
      <c r="H93" s="7">
        <v>0.08</v>
      </c>
      <c r="I93" s="7">
        <v>2.6</v>
      </c>
      <c r="J93" s="7">
        <v>0.04</v>
      </c>
      <c r="K93" s="7">
        <v>0</v>
      </c>
      <c r="L93" s="7">
        <v>240</v>
      </c>
      <c r="M93" s="7">
        <v>180</v>
      </c>
      <c r="N93" s="7">
        <v>28</v>
      </c>
      <c r="O93" s="7">
        <v>0.2</v>
      </c>
    </row>
    <row r="94" spans="1:19" s="11" customFormat="1" ht="14.4" x14ac:dyDescent="0.3">
      <c r="A94" s="25"/>
      <c r="B94" s="90" t="s">
        <v>315</v>
      </c>
      <c r="C94" s="126">
        <v>350</v>
      </c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</row>
    <row r="95" spans="1:19" ht="14.4" x14ac:dyDescent="0.3">
      <c r="A95" s="30"/>
      <c r="B95" s="31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</row>
    <row r="96" spans="1:19" ht="15" thickBot="1" x14ac:dyDescent="0.35">
      <c r="A96" s="55"/>
      <c r="B96" s="213"/>
      <c r="C96" s="140"/>
      <c r="D96" s="140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</row>
    <row r="97" spans="1:15" s="11" customFormat="1" ht="16.2" thickBot="1" x14ac:dyDescent="0.35">
      <c r="A97" s="39"/>
      <c r="B97" s="40" t="s">
        <v>22</v>
      </c>
      <c r="C97" s="176"/>
      <c r="D97" s="207">
        <v>130.11000000000001</v>
      </c>
      <c r="E97" s="190">
        <f t="shared" ref="E97:O97" si="1">E8+E25+E54+E85</f>
        <v>92.240000000000009</v>
      </c>
      <c r="F97" s="190">
        <f t="shared" si="1"/>
        <v>334.1</v>
      </c>
      <c r="G97" s="190">
        <f t="shared" si="1"/>
        <v>2556.39</v>
      </c>
      <c r="H97" s="190">
        <f t="shared" si="1"/>
        <v>1.2000000000000002</v>
      </c>
      <c r="I97" s="190">
        <f t="shared" si="1"/>
        <v>62.56</v>
      </c>
      <c r="J97" s="190">
        <f t="shared" si="1"/>
        <v>261.78999999999996</v>
      </c>
      <c r="K97" s="190">
        <f t="shared" si="1"/>
        <v>10.809999999999999</v>
      </c>
      <c r="L97" s="190">
        <f t="shared" si="1"/>
        <v>1054.53</v>
      </c>
      <c r="M97" s="190">
        <f t="shared" si="1"/>
        <v>1563.46</v>
      </c>
      <c r="N97" s="190">
        <f t="shared" si="1"/>
        <v>330.32000000000005</v>
      </c>
      <c r="O97" s="214">
        <f t="shared" si="1"/>
        <v>20.92</v>
      </c>
    </row>
    <row r="98" spans="1:15" s="11" customFormat="1" ht="15.6" x14ac:dyDescent="0.3">
      <c r="A98" s="59"/>
      <c r="B98" s="60"/>
      <c r="C98" s="211"/>
      <c r="D98" s="211"/>
      <c r="E98" s="212"/>
      <c r="F98" s="212"/>
      <c r="G98" s="212"/>
      <c r="H98" s="212"/>
      <c r="I98" s="212"/>
      <c r="J98" s="212"/>
      <c r="K98" s="212"/>
      <c r="L98" s="212"/>
      <c r="M98" s="212"/>
      <c r="N98" s="212"/>
      <c r="O98" s="212"/>
    </row>
    <row r="99" spans="1:15" ht="18" x14ac:dyDescent="0.3">
      <c r="A99" s="45"/>
      <c r="B99" s="187" t="s">
        <v>38</v>
      </c>
      <c r="C99" s="185"/>
      <c r="D99" s="185"/>
      <c r="E99" s="185"/>
      <c r="F99" s="185"/>
      <c r="G99" s="185"/>
      <c r="H99" s="185"/>
      <c r="I99" s="185"/>
      <c r="J99" s="185"/>
      <c r="K99" s="185"/>
      <c r="L99" s="185"/>
      <c r="M99" s="185"/>
      <c r="N99" s="185"/>
      <c r="O99" s="185"/>
    </row>
    <row r="100" spans="1:15" x14ac:dyDescent="0.3">
      <c r="A100" s="45"/>
      <c r="B100" s="271" t="s">
        <v>309</v>
      </c>
      <c r="C100" s="185"/>
      <c r="D100" s="185"/>
      <c r="E100" s="185"/>
      <c r="F100" s="185"/>
      <c r="G100" s="185"/>
      <c r="H100" s="185"/>
      <c r="I100" s="185"/>
      <c r="J100" s="185"/>
      <c r="K100" s="185"/>
      <c r="L100" s="185"/>
      <c r="M100" s="185"/>
      <c r="N100" s="185"/>
      <c r="O100" s="185"/>
    </row>
    <row r="101" spans="1:15" ht="14.4" thickBot="1" x14ac:dyDescent="0.35">
      <c r="A101" s="15"/>
      <c r="B101" s="271"/>
    </row>
    <row r="102" spans="1:15" ht="12.75" customHeight="1" thickBot="1" x14ac:dyDescent="0.35">
      <c r="A102" s="279" t="s">
        <v>5</v>
      </c>
      <c r="B102" s="273" t="s">
        <v>83</v>
      </c>
      <c r="C102" s="274" t="s">
        <v>84</v>
      </c>
      <c r="D102" s="267" t="s">
        <v>3</v>
      </c>
      <c r="E102" s="267"/>
      <c r="F102" s="267"/>
      <c r="G102" s="267" t="s">
        <v>85</v>
      </c>
      <c r="H102" s="267" t="s">
        <v>1</v>
      </c>
      <c r="I102" s="267"/>
      <c r="J102" s="267"/>
      <c r="K102" s="267"/>
      <c r="L102" s="268" t="s">
        <v>2</v>
      </c>
      <c r="M102" s="268"/>
      <c r="N102" s="268"/>
      <c r="O102" s="268"/>
    </row>
    <row r="103" spans="1:15" ht="13.5" customHeight="1" thickBot="1" x14ac:dyDescent="0.35">
      <c r="A103" s="280"/>
      <c r="B103" s="273"/>
      <c r="C103" s="274"/>
      <c r="D103" s="150" t="s">
        <v>86</v>
      </c>
      <c r="E103" s="150" t="s">
        <v>87</v>
      </c>
      <c r="F103" s="150" t="s">
        <v>88</v>
      </c>
      <c r="G103" s="267"/>
      <c r="H103" s="150" t="s">
        <v>89</v>
      </c>
      <c r="I103" s="150" t="s">
        <v>90</v>
      </c>
      <c r="J103" s="150" t="s">
        <v>91</v>
      </c>
      <c r="K103" s="150" t="s">
        <v>92</v>
      </c>
      <c r="L103" s="150" t="s">
        <v>93</v>
      </c>
      <c r="M103" s="150" t="s">
        <v>94</v>
      </c>
      <c r="N103" s="150" t="s">
        <v>0</v>
      </c>
      <c r="O103" s="23" t="s">
        <v>4</v>
      </c>
    </row>
    <row r="104" spans="1:15" ht="13.5" customHeight="1" x14ac:dyDescent="0.3">
      <c r="A104" s="281"/>
      <c r="B104" s="47" t="s">
        <v>245</v>
      </c>
      <c r="C104" s="27" t="s">
        <v>177</v>
      </c>
      <c r="D104" s="166"/>
      <c r="E104" s="150"/>
      <c r="F104" s="150"/>
      <c r="G104" s="150"/>
      <c r="H104" s="167"/>
      <c r="I104" s="150"/>
      <c r="J104" s="150"/>
      <c r="K104" s="150"/>
      <c r="L104" s="150"/>
      <c r="M104" s="150"/>
      <c r="N104" s="150"/>
      <c r="O104" s="23"/>
    </row>
    <row r="105" spans="1:15" s="11" customFormat="1" ht="14.4" customHeight="1" thickBot="1" x14ac:dyDescent="0.35">
      <c r="A105" s="84"/>
      <c r="B105" s="210"/>
      <c r="C105" s="210"/>
      <c r="D105" s="195">
        <f>D106+D111+D114+D117</f>
        <v>9.6999999999999993</v>
      </c>
      <c r="E105" s="195">
        <f>E106+E111+E114+E117</f>
        <v>12.23</v>
      </c>
      <c r="F105" s="195">
        <f>F106+F111+F114+F117</f>
        <v>74.400000000000006</v>
      </c>
      <c r="G105" s="195">
        <f>G106+G111+G114+G117</f>
        <v>445.5</v>
      </c>
      <c r="H105" s="195">
        <f t="shared" ref="H105:O105" si="2">H106+H111+H114</f>
        <v>6.9999999999999993E-2</v>
      </c>
      <c r="I105" s="195">
        <f t="shared" si="2"/>
        <v>1.8</v>
      </c>
      <c r="J105" s="195">
        <f t="shared" si="2"/>
        <v>71.25</v>
      </c>
      <c r="K105" s="195">
        <f t="shared" si="2"/>
        <v>0.44000000000000006</v>
      </c>
      <c r="L105" s="195">
        <f t="shared" si="2"/>
        <v>187.79999999999998</v>
      </c>
      <c r="M105" s="195">
        <f t="shared" si="2"/>
        <v>217.63</v>
      </c>
      <c r="N105" s="195">
        <f t="shared" si="2"/>
        <v>48.93</v>
      </c>
      <c r="O105" s="196">
        <f t="shared" si="2"/>
        <v>0.6</v>
      </c>
    </row>
    <row r="106" spans="1:15" ht="14.4" customHeight="1" x14ac:dyDescent="0.3">
      <c r="A106" s="169">
        <v>217</v>
      </c>
      <c r="B106" s="161" t="s">
        <v>75</v>
      </c>
      <c r="C106" s="164">
        <v>250</v>
      </c>
      <c r="D106" s="141">
        <v>7.8</v>
      </c>
      <c r="E106" s="141">
        <v>8.5299999999999994</v>
      </c>
      <c r="F106" s="141">
        <v>46.4</v>
      </c>
      <c r="G106" s="141">
        <v>293.5</v>
      </c>
      <c r="H106" s="141">
        <v>0.06</v>
      </c>
      <c r="I106" s="141">
        <v>1.8</v>
      </c>
      <c r="J106" s="141">
        <v>51.25</v>
      </c>
      <c r="K106" s="141">
        <v>0.28000000000000003</v>
      </c>
      <c r="L106" s="141">
        <v>173.6</v>
      </c>
      <c r="M106" s="141">
        <v>206.63</v>
      </c>
      <c r="N106" s="141">
        <v>46.53</v>
      </c>
      <c r="O106" s="141">
        <v>0.18</v>
      </c>
    </row>
    <row r="107" spans="1:15" ht="14.4" x14ac:dyDescent="0.3">
      <c r="A107" s="36"/>
      <c r="B107" s="37" t="s">
        <v>192</v>
      </c>
      <c r="C107" s="125">
        <v>55</v>
      </c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</row>
    <row r="108" spans="1:15" ht="14.4" x14ac:dyDescent="0.3">
      <c r="A108" s="36"/>
      <c r="B108" s="37" t="s">
        <v>95</v>
      </c>
      <c r="C108" s="125">
        <v>6.25</v>
      </c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</row>
    <row r="109" spans="1:15" ht="14.4" x14ac:dyDescent="0.3">
      <c r="A109" s="36"/>
      <c r="B109" s="37" t="s">
        <v>96</v>
      </c>
      <c r="C109" s="125">
        <v>6.25</v>
      </c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</row>
    <row r="110" spans="1:15" ht="14.4" x14ac:dyDescent="0.3">
      <c r="A110" s="36"/>
      <c r="B110" s="37" t="s">
        <v>99</v>
      </c>
      <c r="C110" s="125">
        <v>137.5</v>
      </c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</row>
    <row r="111" spans="1:15" ht="14.4" x14ac:dyDescent="0.3">
      <c r="A111" s="36">
        <v>69</v>
      </c>
      <c r="B111" s="90" t="s">
        <v>298</v>
      </c>
      <c r="C111" s="126">
        <v>35</v>
      </c>
      <c r="D111" s="7">
        <v>0.8</v>
      </c>
      <c r="E111" s="7">
        <v>3.7</v>
      </c>
      <c r="F111" s="7">
        <v>5</v>
      </c>
      <c r="G111" s="7">
        <v>56</v>
      </c>
      <c r="H111" s="7">
        <v>0.01</v>
      </c>
      <c r="I111" s="7">
        <v>0</v>
      </c>
      <c r="J111" s="7">
        <v>20</v>
      </c>
      <c r="K111" s="7">
        <v>0.16</v>
      </c>
      <c r="L111" s="7">
        <v>3.2</v>
      </c>
      <c r="M111" s="7">
        <v>8</v>
      </c>
      <c r="N111" s="7">
        <v>1.4</v>
      </c>
      <c r="O111" s="7">
        <v>0.12</v>
      </c>
    </row>
    <row r="112" spans="1:15" ht="14.4" x14ac:dyDescent="0.3">
      <c r="A112" s="36"/>
      <c r="B112" s="37" t="s">
        <v>96</v>
      </c>
      <c r="C112" s="125">
        <v>20</v>
      </c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</row>
    <row r="113" spans="1:15" ht="14.4" x14ac:dyDescent="0.3">
      <c r="A113" s="36"/>
      <c r="B113" s="37" t="s">
        <v>42</v>
      </c>
      <c r="C113" s="125">
        <v>25</v>
      </c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</row>
    <row r="114" spans="1:15" ht="14.4" x14ac:dyDescent="0.3">
      <c r="A114" s="36">
        <v>457</v>
      </c>
      <c r="B114" s="90" t="s">
        <v>25</v>
      </c>
      <c r="C114" s="126">
        <v>200</v>
      </c>
      <c r="D114" s="7">
        <v>0.1</v>
      </c>
      <c r="E114" s="7">
        <v>0</v>
      </c>
      <c r="F114" s="7">
        <v>15</v>
      </c>
      <c r="G114" s="7">
        <v>60</v>
      </c>
      <c r="H114" s="7">
        <v>0</v>
      </c>
      <c r="I114" s="7">
        <v>0</v>
      </c>
      <c r="J114" s="7">
        <v>0</v>
      </c>
      <c r="K114" s="7">
        <v>0</v>
      </c>
      <c r="L114" s="7">
        <v>11</v>
      </c>
      <c r="M114" s="7">
        <v>3</v>
      </c>
      <c r="N114" s="7">
        <v>1</v>
      </c>
      <c r="O114" s="7">
        <v>0.3</v>
      </c>
    </row>
    <row r="115" spans="1:15" ht="14.4" x14ac:dyDescent="0.3">
      <c r="A115" s="36"/>
      <c r="B115" s="37" t="s">
        <v>95</v>
      </c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</row>
    <row r="116" spans="1:15" ht="14.4" x14ac:dyDescent="0.3">
      <c r="A116" s="36"/>
      <c r="B116" s="37" t="s">
        <v>123</v>
      </c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</row>
    <row r="117" spans="1:15" ht="14.4" x14ac:dyDescent="0.3">
      <c r="A117" s="30"/>
      <c r="B117" s="91" t="s">
        <v>121</v>
      </c>
      <c r="C117" s="126">
        <v>100</v>
      </c>
      <c r="D117" s="7">
        <v>1</v>
      </c>
      <c r="E117" s="7">
        <v>0</v>
      </c>
      <c r="F117" s="7">
        <v>8</v>
      </c>
      <c r="G117" s="7">
        <v>36</v>
      </c>
      <c r="H117" s="7"/>
      <c r="I117" s="7"/>
      <c r="J117" s="7"/>
      <c r="K117" s="7"/>
      <c r="L117" s="7"/>
      <c r="M117" s="7"/>
      <c r="N117" s="7"/>
      <c r="O117" s="7"/>
    </row>
    <row r="118" spans="1:15" ht="14.4" x14ac:dyDescent="0.3">
      <c r="A118" s="30"/>
      <c r="B118" s="91" t="s">
        <v>312</v>
      </c>
      <c r="C118" s="126">
        <f>C106+C111+C114+C117</f>
        <v>585</v>
      </c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</row>
    <row r="119" spans="1:15" ht="14.4" x14ac:dyDescent="0.3">
      <c r="A119" s="36"/>
      <c r="B119" s="90" t="s">
        <v>194</v>
      </c>
      <c r="C119" s="7"/>
      <c r="D119" s="8">
        <f>SUM(D121:D147)</f>
        <v>34.85</v>
      </c>
      <c r="E119" s="8">
        <v>38.299999999999997</v>
      </c>
      <c r="F119" s="8">
        <v>95.54</v>
      </c>
      <c r="G119" s="8">
        <v>877.93</v>
      </c>
      <c r="H119" s="8">
        <v>0.39</v>
      </c>
      <c r="I119" s="8">
        <v>98.41</v>
      </c>
      <c r="J119" s="8">
        <v>0</v>
      </c>
      <c r="K119" s="8">
        <v>10.93</v>
      </c>
      <c r="L119" s="8">
        <v>139.86000000000001</v>
      </c>
      <c r="M119" s="8">
        <v>515.15</v>
      </c>
      <c r="N119" s="8">
        <v>143.22999999999999</v>
      </c>
      <c r="O119" s="8">
        <v>10.17</v>
      </c>
    </row>
    <row r="120" spans="1:15" ht="14.4" x14ac:dyDescent="0.3">
      <c r="A120" s="36">
        <v>457</v>
      </c>
      <c r="B120" s="90" t="s">
        <v>28</v>
      </c>
      <c r="C120" s="126">
        <v>100</v>
      </c>
      <c r="D120" s="7">
        <v>2.1</v>
      </c>
      <c r="E120" s="7">
        <v>5.5</v>
      </c>
      <c r="F120" s="7">
        <v>9.3000000000000007</v>
      </c>
      <c r="G120" s="7">
        <v>95</v>
      </c>
      <c r="H120" s="7">
        <v>0.05</v>
      </c>
      <c r="I120" s="7">
        <v>5.6</v>
      </c>
      <c r="J120" s="7">
        <v>0</v>
      </c>
      <c r="K120" s="7">
        <v>3.1</v>
      </c>
      <c r="L120" s="7">
        <v>29.2</v>
      </c>
      <c r="M120" s="7">
        <v>63.6</v>
      </c>
      <c r="N120" s="7">
        <v>37.799999999999997</v>
      </c>
      <c r="O120" s="7">
        <v>1.0900000000000001</v>
      </c>
    </row>
    <row r="121" spans="1:15" ht="14.4" x14ac:dyDescent="0.3">
      <c r="A121" s="36"/>
      <c r="B121" s="37" t="s">
        <v>111</v>
      </c>
      <c r="C121" s="125">
        <v>20</v>
      </c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</row>
    <row r="122" spans="1:15" ht="14.4" x14ac:dyDescent="0.3">
      <c r="A122" s="30"/>
      <c r="B122" s="76" t="s">
        <v>105</v>
      </c>
      <c r="C122" s="125">
        <v>17.600000000000001</v>
      </c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</row>
    <row r="123" spans="1:15" ht="14.4" x14ac:dyDescent="0.3">
      <c r="A123" s="36"/>
      <c r="B123" s="37" t="s">
        <v>110</v>
      </c>
      <c r="C123" s="125">
        <v>6</v>
      </c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</row>
    <row r="124" spans="1:15" ht="14.4" x14ac:dyDescent="0.3">
      <c r="A124" s="36"/>
      <c r="B124" s="37" t="s">
        <v>122</v>
      </c>
      <c r="C124" s="125">
        <v>0.25</v>
      </c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</row>
    <row r="125" spans="1:15" ht="14.4" x14ac:dyDescent="0.3">
      <c r="A125" s="30"/>
      <c r="B125" s="76" t="s">
        <v>103</v>
      </c>
      <c r="C125" s="125">
        <v>28</v>
      </c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</row>
    <row r="126" spans="1:15" ht="14.4" x14ac:dyDescent="0.3">
      <c r="A126" s="30"/>
      <c r="B126" s="76" t="s">
        <v>95</v>
      </c>
      <c r="C126" s="125">
        <v>1.2</v>
      </c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</row>
    <row r="127" spans="1:15" ht="14.4" x14ac:dyDescent="0.3">
      <c r="A127" s="30"/>
      <c r="B127" s="76" t="s">
        <v>106</v>
      </c>
      <c r="C127" s="125">
        <v>73.3</v>
      </c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</row>
    <row r="128" spans="1:15" s="11" customFormat="1" ht="14.4" x14ac:dyDescent="0.3">
      <c r="A128" s="25"/>
      <c r="B128" s="37" t="s">
        <v>96</v>
      </c>
      <c r="C128" s="125">
        <v>3.75</v>
      </c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</row>
    <row r="129" spans="1:15" ht="14.4" x14ac:dyDescent="0.3">
      <c r="A129" s="30">
        <v>104</v>
      </c>
      <c r="B129" s="91" t="s">
        <v>29</v>
      </c>
      <c r="C129" s="126">
        <v>250</v>
      </c>
      <c r="D129" s="7">
        <v>1.6</v>
      </c>
      <c r="E129" s="7">
        <v>4.8</v>
      </c>
      <c r="F129" s="7">
        <v>6.23</v>
      </c>
      <c r="G129" s="7">
        <v>75.75</v>
      </c>
      <c r="H129" s="7">
        <v>0.03</v>
      </c>
      <c r="I129" s="7">
        <v>18.38</v>
      </c>
      <c r="J129" s="7">
        <v>0</v>
      </c>
      <c r="K129" s="7">
        <v>2.38</v>
      </c>
      <c r="L129" s="7">
        <v>40.25</v>
      </c>
      <c r="M129" s="7">
        <v>36.25</v>
      </c>
      <c r="N129" s="7">
        <v>17.5</v>
      </c>
      <c r="O129" s="7">
        <v>0.63</v>
      </c>
    </row>
    <row r="130" spans="1:15" ht="14.4" x14ac:dyDescent="0.3">
      <c r="A130" s="36"/>
      <c r="B130" s="37" t="s">
        <v>103</v>
      </c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</row>
    <row r="131" spans="1:15" ht="14.4" x14ac:dyDescent="0.3">
      <c r="A131" s="36"/>
      <c r="B131" s="37" t="s">
        <v>238</v>
      </c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</row>
    <row r="132" spans="1:15" ht="14.4" x14ac:dyDescent="0.3">
      <c r="A132" s="36"/>
      <c r="B132" s="37" t="s">
        <v>105</v>
      </c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</row>
    <row r="133" spans="1:15" ht="14.4" x14ac:dyDescent="0.3">
      <c r="A133" s="36"/>
      <c r="B133" s="37" t="s">
        <v>106</v>
      </c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</row>
    <row r="134" spans="1:15" ht="14.4" x14ac:dyDescent="0.3">
      <c r="A134" s="36"/>
      <c r="B134" s="37" t="s">
        <v>104</v>
      </c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</row>
    <row r="135" spans="1:15" ht="14.4" x14ac:dyDescent="0.3">
      <c r="A135" s="36"/>
      <c r="B135" s="37" t="s">
        <v>107</v>
      </c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</row>
    <row r="136" spans="1:15" ht="14.4" x14ac:dyDescent="0.3">
      <c r="A136" s="36"/>
      <c r="B136" s="37" t="s">
        <v>124</v>
      </c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</row>
    <row r="137" spans="1:15" ht="14.4" x14ac:dyDescent="0.3">
      <c r="A137" s="36">
        <v>328</v>
      </c>
      <c r="B137" s="91" t="s">
        <v>66</v>
      </c>
      <c r="C137" s="126">
        <v>250</v>
      </c>
      <c r="D137" s="7">
        <v>25.45</v>
      </c>
      <c r="E137" s="7">
        <v>26.7</v>
      </c>
      <c r="F137" s="7">
        <v>15.91</v>
      </c>
      <c r="G137" s="7">
        <v>405.68</v>
      </c>
      <c r="H137" s="7">
        <v>0.16</v>
      </c>
      <c r="I137" s="7">
        <v>4.43</v>
      </c>
      <c r="J137" s="7">
        <v>0</v>
      </c>
      <c r="K137" s="7">
        <v>4.2</v>
      </c>
      <c r="L137" s="7">
        <v>30.91</v>
      </c>
      <c r="M137" s="7">
        <v>300.8</v>
      </c>
      <c r="N137" s="7">
        <v>54.43</v>
      </c>
      <c r="O137" s="7">
        <v>4.45</v>
      </c>
    </row>
    <row r="138" spans="1:15" ht="14.4" x14ac:dyDescent="0.3">
      <c r="A138" s="36"/>
      <c r="B138" s="37" t="s">
        <v>125</v>
      </c>
      <c r="C138" s="125">
        <v>127.27</v>
      </c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</row>
    <row r="139" spans="1:15" ht="14.4" x14ac:dyDescent="0.3">
      <c r="A139" s="36"/>
      <c r="B139" s="37" t="s">
        <v>103</v>
      </c>
      <c r="C139" s="125">
        <v>7.95</v>
      </c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</row>
    <row r="140" spans="1:15" ht="14.4" x14ac:dyDescent="0.3">
      <c r="A140" s="36"/>
      <c r="B140" s="37" t="s">
        <v>96</v>
      </c>
      <c r="C140" s="125">
        <v>7.95</v>
      </c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</row>
    <row r="141" spans="1:15" ht="14.4" x14ac:dyDescent="0.3">
      <c r="A141" s="36"/>
      <c r="B141" s="37" t="s">
        <v>105</v>
      </c>
      <c r="C141" s="125">
        <v>16.7</v>
      </c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</row>
    <row r="142" spans="1:15" ht="14.4" x14ac:dyDescent="0.3">
      <c r="A142" s="36"/>
      <c r="B142" s="37" t="s">
        <v>124</v>
      </c>
      <c r="C142" s="125">
        <v>129.54</v>
      </c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</row>
    <row r="143" spans="1:15" ht="14.4" x14ac:dyDescent="0.3">
      <c r="A143" s="36">
        <v>496</v>
      </c>
      <c r="B143" s="90" t="s">
        <v>31</v>
      </c>
      <c r="C143" s="126">
        <v>200</v>
      </c>
      <c r="D143" s="7">
        <v>0.7</v>
      </c>
      <c r="E143" s="7">
        <v>0.3</v>
      </c>
      <c r="F143" s="7">
        <v>22.8</v>
      </c>
      <c r="G143" s="7">
        <v>97</v>
      </c>
      <c r="H143" s="7">
        <v>0</v>
      </c>
      <c r="I143" s="7">
        <v>70</v>
      </c>
      <c r="J143" s="7">
        <v>0</v>
      </c>
      <c r="K143" s="7">
        <v>0</v>
      </c>
      <c r="L143" s="7">
        <v>12</v>
      </c>
      <c r="M143" s="7">
        <v>3</v>
      </c>
      <c r="N143" s="7">
        <v>3</v>
      </c>
      <c r="O143" s="7">
        <v>1.5</v>
      </c>
    </row>
    <row r="144" spans="1:15" ht="14.4" x14ac:dyDescent="0.3">
      <c r="A144" s="36"/>
      <c r="B144" s="76" t="s">
        <v>126</v>
      </c>
      <c r="C144" s="125">
        <v>20</v>
      </c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</row>
    <row r="145" spans="1:15" ht="14.4" x14ac:dyDescent="0.3">
      <c r="A145" s="30"/>
      <c r="B145" s="76" t="s">
        <v>95</v>
      </c>
      <c r="C145" s="125">
        <v>10</v>
      </c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</row>
    <row r="146" spans="1:15" ht="14.4" x14ac:dyDescent="0.3">
      <c r="A146" s="30"/>
      <c r="B146" s="90" t="s">
        <v>42</v>
      </c>
      <c r="C146" s="126">
        <v>40</v>
      </c>
      <c r="D146" s="7">
        <v>3.8</v>
      </c>
      <c r="E146" s="7">
        <v>0.4</v>
      </c>
      <c r="F146" s="7">
        <v>24.6</v>
      </c>
      <c r="G146" s="7">
        <v>117.5</v>
      </c>
      <c r="H146" s="7">
        <v>0.06</v>
      </c>
      <c r="I146" s="7">
        <v>0</v>
      </c>
      <c r="J146" s="7">
        <v>0</v>
      </c>
      <c r="K146" s="7">
        <v>0.55000000000000004</v>
      </c>
      <c r="L146" s="7">
        <v>10</v>
      </c>
      <c r="M146" s="7">
        <v>32.5</v>
      </c>
      <c r="N146" s="7">
        <v>7</v>
      </c>
      <c r="O146" s="7">
        <v>0.55000000000000004</v>
      </c>
    </row>
    <row r="147" spans="1:15" ht="14.4" x14ac:dyDescent="0.3">
      <c r="A147" s="30"/>
      <c r="B147" s="90" t="s">
        <v>26</v>
      </c>
      <c r="C147" s="126">
        <v>40</v>
      </c>
      <c r="D147" s="7">
        <v>3.3</v>
      </c>
      <c r="E147" s="7">
        <v>0.6</v>
      </c>
      <c r="F147" s="7">
        <v>16.7</v>
      </c>
      <c r="G147" s="7">
        <v>87</v>
      </c>
      <c r="H147" s="7">
        <v>0.09</v>
      </c>
      <c r="I147" s="7">
        <v>0</v>
      </c>
      <c r="J147" s="7">
        <v>0</v>
      </c>
      <c r="K147" s="7">
        <v>0.7</v>
      </c>
      <c r="L147" s="7">
        <v>17.5</v>
      </c>
      <c r="M147" s="7">
        <v>79</v>
      </c>
      <c r="N147" s="7">
        <v>23.5</v>
      </c>
      <c r="O147" s="7">
        <v>1.95</v>
      </c>
    </row>
    <row r="148" spans="1:15" ht="14.4" x14ac:dyDescent="0.3">
      <c r="A148" s="30"/>
      <c r="B148" s="90" t="s">
        <v>317</v>
      </c>
      <c r="C148" s="126">
        <f>C120+C129+C137+C143+C146+C147</f>
        <v>880</v>
      </c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</row>
    <row r="149" spans="1:15" ht="14.4" x14ac:dyDescent="0.3">
      <c r="A149" s="30"/>
      <c r="B149" s="90" t="s">
        <v>195</v>
      </c>
      <c r="C149" s="7"/>
      <c r="D149" s="8">
        <f>SUM(D150:D170)</f>
        <v>29.06</v>
      </c>
      <c r="E149" s="8">
        <v>33.76</v>
      </c>
      <c r="F149" s="8">
        <f>F150+F155+F162+F170+F173</f>
        <v>60.79</v>
      </c>
      <c r="G149" s="8">
        <v>618.84</v>
      </c>
      <c r="H149" s="8">
        <f>H150+H155+H162+H170+H173</f>
        <v>0.38</v>
      </c>
      <c r="I149" s="8">
        <v>6</v>
      </c>
      <c r="J149" s="8">
        <f>J155+J162+J170+J173+J177</f>
        <v>163.06</v>
      </c>
      <c r="K149" s="8">
        <f>K150+K155+K162+K170+K173</f>
        <v>6.08</v>
      </c>
      <c r="L149" s="8">
        <f>L150+L155+L162+L170+L173</f>
        <v>118.51</v>
      </c>
      <c r="M149" s="8">
        <f>M150+M155+M162+M170+M173</f>
        <v>348.58000000000004</v>
      </c>
      <c r="N149" s="8">
        <f>N150+N155+N162+N170+N173</f>
        <v>90.410000000000011</v>
      </c>
      <c r="O149" s="8">
        <f>O150+O155+O162+O170+O173</f>
        <v>5.91</v>
      </c>
    </row>
    <row r="150" spans="1:15" ht="14.4" x14ac:dyDescent="0.3">
      <c r="A150" s="30"/>
      <c r="B150" s="90" t="s">
        <v>196</v>
      </c>
      <c r="C150" s="126">
        <v>100</v>
      </c>
      <c r="D150" s="7">
        <v>0.8</v>
      </c>
      <c r="E150" s="7">
        <v>6.1</v>
      </c>
      <c r="F150" s="7">
        <v>2.6</v>
      </c>
      <c r="G150" s="7">
        <v>69</v>
      </c>
      <c r="H150" s="7">
        <v>0.03</v>
      </c>
      <c r="I150" s="7">
        <v>4.2</v>
      </c>
      <c r="J150" s="7">
        <v>0</v>
      </c>
      <c r="K150" s="7">
        <v>4.5</v>
      </c>
      <c r="L150" s="7">
        <v>19</v>
      </c>
      <c r="M150" s="7">
        <v>32.799999999999997</v>
      </c>
      <c r="N150" s="7">
        <v>13.5</v>
      </c>
      <c r="O150" s="7">
        <v>0.53</v>
      </c>
    </row>
    <row r="151" spans="1:15" ht="14.4" x14ac:dyDescent="0.3">
      <c r="A151" s="30"/>
      <c r="B151" s="37" t="s">
        <v>197</v>
      </c>
      <c r="C151" s="125">
        <v>83.7</v>
      </c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</row>
    <row r="152" spans="1:15" ht="14.4" x14ac:dyDescent="0.3">
      <c r="A152" s="30"/>
      <c r="B152" s="76" t="s">
        <v>122</v>
      </c>
      <c r="C152" s="125">
        <v>0.25</v>
      </c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</row>
    <row r="153" spans="1:15" ht="14.4" x14ac:dyDescent="0.3">
      <c r="A153" s="30"/>
      <c r="B153" s="76" t="s">
        <v>105</v>
      </c>
      <c r="C153" s="125">
        <v>12</v>
      </c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</row>
    <row r="154" spans="1:15" ht="14.4" x14ac:dyDescent="0.3">
      <c r="A154" s="30"/>
      <c r="B154" s="76" t="s">
        <v>110</v>
      </c>
      <c r="C154" s="125">
        <v>6</v>
      </c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</row>
    <row r="155" spans="1:15" ht="14.4" x14ac:dyDescent="0.3">
      <c r="A155" s="36">
        <v>128</v>
      </c>
      <c r="B155" s="90" t="s">
        <v>198</v>
      </c>
      <c r="C155" s="126">
        <v>250</v>
      </c>
      <c r="D155" s="7">
        <v>7.47</v>
      </c>
      <c r="E155" s="7">
        <v>3.67</v>
      </c>
      <c r="F155" s="7">
        <v>16.2</v>
      </c>
      <c r="G155" s="7">
        <v>127.7</v>
      </c>
      <c r="H155" s="7">
        <v>0.26</v>
      </c>
      <c r="I155" s="7">
        <v>0.5</v>
      </c>
      <c r="J155" s="7">
        <v>20</v>
      </c>
      <c r="K155" s="7">
        <v>0.3</v>
      </c>
      <c r="L155" s="7">
        <v>46.75</v>
      </c>
      <c r="M155" s="7">
        <v>94.8</v>
      </c>
      <c r="N155" s="7">
        <v>36.75</v>
      </c>
      <c r="O155" s="7">
        <v>2.61</v>
      </c>
    </row>
    <row r="156" spans="1:15" ht="14.4" x14ac:dyDescent="0.3">
      <c r="A156" s="36"/>
      <c r="B156" s="37" t="s">
        <v>96</v>
      </c>
      <c r="C156" s="125">
        <v>5</v>
      </c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</row>
    <row r="157" spans="1:15" ht="14.4" x14ac:dyDescent="0.3">
      <c r="A157" s="25"/>
      <c r="B157" s="37" t="s">
        <v>105</v>
      </c>
      <c r="C157" s="125">
        <v>10.7</v>
      </c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</row>
    <row r="158" spans="1:15" s="11" customFormat="1" ht="14.4" x14ac:dyDescent="0.3">
      <c r="A158" s="30"/>
      <c r="B158" s="76" t="s">
        <v>106</v>
      </c>
      <c r="C158" s="125">
        <v>9.75</v>
      </c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</row>
    <row r="159" spans="1:15" ht="14.4" x14ac:dyDescent="0.3">
      <c r="A159" s="36"/>
      <c r="B159" s="37" t="s">
        <v>128</v>
      </c>
      <c r="C159" s="125">
        <v>35.049999999999997</v>
      </c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</row>
    <row r="160" spans="1:15" ht="14.4" x14ac:dyDescent="0.3">
      <c r="A160" s="36"/>
      <c r="B160" s="37" t="s">
        <v>122</v>
      </c>
      <c r="C160" s="125">
        <v>2</v>
      </c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</row>
    <row r="161" spans="1:15" ht="14.4" x14ac:dyDescent="0.3">
      <c r="A161" s="36"/>
      <c r="B161" s="3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</row>
    <row r="162" spans="1:15" ht="14.4" x14ac:dyDescent="0.3">
      <c r="A162" s="36">
        <v>367</v>
      </c>
      <c r="B162" s="91" t="s">
        <v>32</v>
      </c>
      <c r="C162" s="126">
        <v>120</v>
      </c>
      <c r="D162" s="7">
        <v>16.899999999999999</v>
      </c>
      <c r="E162" s="7">
        <v>18.3</v>
      </c>
      <c r="F162" s="7">
        <v>3.8</v>
      </c>
      <c r="G162" s="7">
        <v>247</v>
      </c>
      <c r="H162" s="7">
        <v>0.04</v>
      </c>
      <c r="I162" s="7">
        <v>1.3</v>
      </c>
      <c r="J162" s="7">
        <v>115.7</v>
      </c>
      <c r="K162" s="7">
        <v>0.7</v>
      </c>
      <c r="L162" s="7">
        <v>29.6</v>
      </c>
      <c r="M162" s="7">
        <v>83</v>
      </c>
      <c r="N162" s="7">
        <v>21.7</v>
      </c>
      <c r="O162" s="7">
        <v>1.52</v>
      </c>
    </row>
    <row r="163" spans="1:15" ht="14.4" x14ac:dyDescent="0.3">
      <c r="A163" s="36"/>
      <c r="B163" s="37" t="s">
        <v>129</v>
      </c>
      <c r="C163" s="125">
        <v>70</v>
      </c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</row>
    <row r="164" spans="1:15" ht="14.4" x14ac:dyDescent="0.3">
      <c r="A164" s="36"/>
      <c r="B164" s="37" t="s">
        <v>103</v>
      </c>
      <c r="C164" s="125">
        <v>9.3000000000000007</v>
      </c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</row>
    <row r="165" spans="1:15" ht="14.4" x14ac:dyDescent="0.3">
      <c r="A165" s="30"/>
      <c r="B165" s="37" t="s">
        <v>96</v>
      </c>
      <c r="C165" s="125">
        <v>9</v>
      </c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</row>
    <row r="166" spans="1:15" ht="14.4" x14ac:dyDescent="0.3">
      <c r="A166" s="36"/>
      <c r="B166" s="37" t="s">
        <v>104</v>
      </c>
      <c r="C166" s="125">
        <v>5</v>
      </c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</row>
    <row r="167" spans="1:15" ht="14.4" x14ac:dyDescent="0.3">
      <c r="A167" s="36"/>
      <c r="B167" s="37" t="s">
        <v>118</v>
      </c>
      <c r="C167" s="125">
        <v>9</v>
      </c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</row>
    <row r="168" spans="1:15" ht="14.4" x14ac:dyDescent="0.3">
      <c r="A168" s="36"/>
      <c r="B168" s="37" t="s">
        <v>105</v>
      </c>
      <c r="C168" s="125">
        <v>7.8</v>
      </c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</row>
    <row r="169" spans="1:15" ht="14.4" x14ac:dyDescent="0.3">
      <c r="A169" s="36"/>
      <c r="B169" s="37" t="s">
        <v>106</v>
      </c>
      <c r="C169" s="125">
        <v>7.2</v>
      </c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</row>
    <row r="170" spans="1:15" ht="14.4" x14ac:dyDescent="0.3">
      <c r="A170" s="36">
        <v>207</v>
      </c>
      <c r="B170" s="90" t="s">
        <v>33</v>
      </c>
      <c r="C170" s="126">
        <v>180</v>
      </c>
      <c r="D170" s="7">
        <v>3.89</v>
      </c>
      <c r="E170" s="7">
        <v>5.69</v>
      </c>
      <c r="F170" s="7">
        <v>27.09</v>
      </c>
      <c r="G170" s="7">
        <v>175.14</v>
      </c>
      <c r="H170" s="7">
        <v>0.04</v>
      </c>
      <c r="I170" s="7">
        <v>0</v>
      </c>
      <c r="J170" s="7">
        <v>27.36</v>
      </c>
      <c r="K170" s="7">
        <v>0.54</v>
      </c>
      <c r="L170" s="7">
        <v>21.76</v>
      </c>
      <c r="M170" s="7">
        <v>135.88</v>
      </c>
      <c r="N170" s="7">
        <v>16.760000000000002</v>
      </c>
      <c r="O170" s="7">
        <v>0.79</v>
      </c>
    </row>
    <row r="171" spans="1:15" ht="14.4" x14ac:dyDescent="0.3">
      <c r="A171" s="36"/>
      <c r="B171" s="37" t="s">
        <v>130</v>
      </c>
      <c r="C171" s="125">
        <v>42.04</v>
      </c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</row>
    <row r="172" spans="1:15" ht="14.4" x14ac:dyDescent="0.3">
      <c r="A172" s="36"/>
      <c r="B172" s="37" t="s">
        <v>96</v>
      </c>
      <c r="C172" s="125">
        <v>9</v>
      </c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</row>
    <row r="173" spans="1:15" ht="14.4" x14ac:dyDescent="0.3">
      <c r="A173" s="30">
        <v>486</v>
      </c>
      <c r="B173" s="91" t="s">
        <v>199</v>
      </c>
      <c r="C173" s="126">
        <v>200</v>
      </c>
      <c r="D173" s="7">
        <v>0.1</v>
      </c>
      <c r="E173" s="7">
        <v>0.1</v>
      </c>
      <c r="F173" s="7">
        <v>11.1</v>
      </c>
      <c r="G173" s="7">
        <v>46</v>
      </c>
      <c r="H173" s="7">
        <v>0.01</v>
      </c>
      <c r="I173" s="7">
        <v>0.6</v>
      </c>
      <c r="J173" s="7">
        <v>0</v>
      </c>
      <c r="K173" s="7">
        <v>0.04</v>
      </c>
      <c r="L173" s="7">
        <v>1.4</v>
      </c>
      <c r="M173" s="7">
        <v>2.1</v>
      </c>
      <c r="N173" s="7">
        <v>1.7</v>
      </c>
      <c r="O173" s="7">
        <v>0.46</v>
      </c>
    </row>
    <row r="174" spans="1:15" ht="14.4" x14ac:dyDescent="0.3">
      <c r="A174" s="36"/>
      <c r="B174" s="37" t="s">
        <v>145</v>
      </c>
      <c r="C174" s="125">
        <v>20</v>
      </c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</row>
    <row r="175" spans="1:15" ht="14.4" x14ac:dyDescent="0.3">
      <c r="A175" s="36"/>
      <c r="B175" s="37" t="s">
        <v>95</v>
      </c>
      <c r="C175" s="125">
        <v>10</v>
      </c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</row>
    <row r="176" spans="1:15" ht="14.4" x14ac:dyDescent="0.3">
      <c r="A176" s="36"/>
      <c r="B176" s="37" t="s">
        <v>111</v>
      </c>
      <c r="C176" s="125">
        <v>10</v>
      </c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</row>
    <row r="177" spans="1:15" ht="14.4" x14ac:dyDescent="0.3">
      <c r="A177" s="36"/>
      <c r="B177" s="90" t="s">
        <v>42</v>
      </c>
      <c r="C177" s="126">
        <v>40</v>
      </c>
      <c r="D177" s="7">
        <v>3.8</v>
      </c>
      <c r="E177" s="7">
        <v>0.4</v>
      </c>
      <c r="F177" s="7">
        <v>24.6</v>
      </c>
      <c r="G177" s="7">
        <v>117.5</v>
      </c>
      <c r="H177" s="7">
        <v>0.06</v>
      </c>
      <c r="I177" s="7">
        <v>0</v>
      </c>
      <c r="J177" s="7">
        <v>0</v>
      </c>
      <c r="K177" s="7">
        <v>0.55000000000000004</v>
      </c>
      <c r="L177" s="7">
        <v>10</v>
      </c>
      <c r="M177" s="7">
        <v>32.5</v>
      </c>
      <c r="N177" s="7">
        <v>7</v>
      </c>
      <c r="O177" s="7">
        <v>0.55000000000000004</v>
      </c>
    </row>
    <row r="178" spans="1:15" ht="14.4" x14ac:dyDescent="0.3">
      <c r="A178" s="36"/>
      <c r="B178" s="90" t="s">
        <v>26</v>
      </c>
      <c r="C178" s="126">
        <v>40</v>
      </c>
      <c r="D178" s="7">
        <v>3.3</v>
      </c>
      <c r="E178" s="7">
        <v>0.6</v>
      </c>
      <c r="F178" s="7">
        <v>16.7</v>
      </c>
      <c r="G178" s="7">
        <v>87</v>
      </c>
      <c r="H178" s="7">
        <v>0.09</v>
      </c>
      <c r="I178" s="7">
        <v>0</v>
      </c>
      <c r="J178" s="7">
        <v>0</v>
      </c>
      <c r="K178" s="7">
        <v>0.7</v>
      </c>
      <c r="L178" s="7">
        <v>17.5</v>
      </c>
      <c r="M178" s="7">
        <v>79</v>
      </c>
      <c r="N178" s="7">
        <v>23.5</v>
      </c>
      <c r="O178" s="7">
        <v>1.95</v>
      </c>
    </row>
    <row r="179" spans="1:15" ht="14.4" x14ac:dyDescent="0.3">
      <c r="A179" s="36"/>
      <c r="B179" s="90" t="s">
        <v>316</v>
      </c>
      <c r="C179" s="126">
        <f>C150+C155+C162+C170+C173+C177+C178</f>
        <v>930</v>
      </c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</row>
    <row r="180" spans="1:15" ht="14.4" x14ac:dyDescent="0.3">
      <c r="A180" s="36"/>
      <c r="B180" s="90" t="s">
        <v>240</v>
      </c>
      <c r="C180" s="7"/>
      <c r="D180" s="8">
        <f>D181+D188</f>
        <v>4.8</v>
      </c>
      <c r="E180" s="8">
        <f>E181+E188</f>
        <v>6.9</v>
      </c>
      <c r="F180" s="8">
        <f>F181+F188</f>
        <v>28</v>
      </c>
      <c r="G180" s="8">
        <f>G181+G188</f>
        <v>325</v>
      </c>
      <c r="H180" s="8">
        <f>H181+H188</f>
        <v>7.0000000000000007E-2</v>
      </c>
      <c r="I180" s="8">
        <v>8</v>
      </c>
      <c r="J180" s="8">
        <v>38.799999999999997</v>
      </c>
      <c r="K180" s="8">
        <v>0.7</v>
      </c>
      <c r="L180" s="8">
        <f>L181+L188</f>
        <v>29.7</v>
      </c>
      <c r="M180" s="8">
        <f>M181+M188</f>
        <v>30.8</v>
      </c>
      <c r="N180" s="8">
        <f>N181+N188</f>
        <v>5.7</v>
      </c>
      <c r="O180" s="8">
        <f>O181+O188</f>
        <v>1.04</v>
      </c>
    </row>
    <row r="181" spans="1:15" ht="14.4" x14ac:dyDescent="0.3">
      <c r="A181" s="36"/>
      <c r="B181" s="90" t="s">
        <v>200</v>
      </c>
      <c r="C181" s="126">
        <v>150</v>
      </c>
      <c r="D181" s="7">
        <v>4.2</v>
      </c>
      <c r="E181" s="7">
        <v>6.7</v>
      </c>
      <c r="F181" s="7">
        <v>27.8</v>
      </c>
      <c r="G181" s="7">
        <v>189</v>
      </c>
      <c r="H181" s="7">
        <v>0.05</v>
      </c>
      <c r="I181" s="7">
        <v>0</v>
      </c>
      <c r="J181" s="7">
        <v>38.799999999999997</v>
      </c>
      <c r="K181" s="7">
        <v>0.7</v>
      </c>
      <c r="L181" s="7">
        <v>9.6999999999999993</v>
      </c>
      <c r="M181" s="7">
        <v>30.8</v>
      </c>
      <c r="N181" s="7">
        <v>5.7</v>
      </c>
      <c r="O181" s="7">
        <v>0.44</v>
      </c>
    </row>
    <row r="182" spans="1:15" ht="14.4" x14ac:dyDescent="0.3">
      <c r="A182" s="36"/>
      <c r="B182" s="37" t="s">
        <v>118</v>
      </c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</row>
    <row r="183" spans="1:15" ht="14.4" x14ac:dyDescent="0.3">
      <c r="A183" s="30"/>
      <c r="B183" s="76" t="s">
        <v>96</v>
      </c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</row>
    <row r="184" spans="1:15" ht="14.4" x14ac:dyDescent="0.3">
      <c r="A184" s="36"/>
      <c r="B184" s="37" t="s">
        <v>95</v>
      </c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</row>
    <row r="185" spans="1:15" ht="14.4" x14ac:dyDescent="0.3">
      <c r="A185" s="36"/>
      <c r="B185" s="37" t="s">
        <v>135</v>
      </c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</row>
    <row r="186" spans="1:15" ht="14.4" x14ac:dyDescent="0.3">
      <c r="A186" s="30"/>
      <c r="B186" s="76" t="s">
        <v>225</v>
      </c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</row>
    <row r="187" spans="1:15" ht="14.4" x14ac:dyDescent="0.3">
      <c r="A187" s="36"/>
      <c r="B187" s="37" t="s">
        <v>216</v>
      </c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</row>
    <row r="188" spans="1:15" ht="14.4" x14ac:dyDescent="0.3">
      <c r="A188" s="36"/>
      <c r="B188" s="90" t="s">
        <v>68</v>
      </c>
      <c r="C188" s="126">
        <v>200</v>
      </c>
      <c r="D188" s="7">
        <v>0.6</v>
      </c>
      <c r="E188" s="7">
        <v>0.2</v>
      </c>
      <c r="F188" s="7">
        <v>0.2</v>
      </c>
      <c r="G188" s="7">
        <v>136</v>
      </c>
      <c r="H188" s="7">
        <v>0.02</v>
      </c>
      <c r="I188" s="7">
        <v>8</v>
      </c>
      <c r="J188" s="7">
        <v>0</v>
      </c>
      <c r="K188" s="7">
        <v>0</v>
      </c>
      <c r="L188" s="7">
        <v>20</v>
      </c>
      <c r="M188" s="7">
        <v>0</v>
      </c>
      <c r="N188" s="7">
        <v>0</v>
      </c>
      <c r="O188" s="7">
        <v>0.6</v>
      </c>
    </row>
    <row r="189" spans="1:15" ht="14.4" x14ac:dyDescent="0.3">
      <c r="A189" s="36"/>
      <c r="B189" s="90" t="s">
        <v>315</v>
      </c>
      <c r="C189" s="126">
        <v>350</v>
      </c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</row>
    <row r="190" spans="1:15" ht="14.4" x14ac:dyDescent="0.3">
      <c r="A190" s="36"/>
      <c r="B190" s="3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</row>
    <row r="191" spans="1:15" ht="14.4" x14ac:dyDescent="0.3">
      <c r="A191" s="30"/>
      <c r="B191" s="31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</row>
    <row r="192" spans="1:15" ht="14.4" x14ac:dyDescent="0.3">
      <c r="A192" s="36"/>
      <c r="B192" s="3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</row>
    <row r="193" spans="1:15" ht="14.4" x14ac:dyDescent="0.3">
      <c r="A193" s="36"/>
      <c r="B193" s="3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</row>
    <row r="194" spans="1:15" ht="14.4" x14ac:dyDescent="0.3">
      <c r="A194" s="30"/>
      <c r="B194" s="31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</row>
    <row r="195" spans="1:15" ht="14.4" x14ac:dyDescent="0.3">
      <c r="A195" s="30"/>
      <c r="B195" s="31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</row>
    <row r="196" spans="1:15" ht="14.4" x14ac:dyDescent="0.3">
      <c r="A196" s="25"/>
      <c r="B196" s="4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</row>
    <row r="197" spans="1:15" s="11" customFormat="1" ht="14.4" x14ac:dyDescent="0.3">
      <c r="A197" s="30"/>
      <c r="B197" s="31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</row>
    <row r="198" spans="1:15" ht="14.4" x14ac:dyDescent="0.3">
      <c r="A198" s="30"/>
      <c r="B198" s="31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</row>
    <row r="199" spans="1:15" ht="15" thickBot="1" x14ac:dyDescent="0.35">
      <c r="A199" s="52"/>
      <c r="B199" s="53"/>
      <c r="C199" s="140"/>
      <c r="D199" s="140"/>
      <c r="E199" s="140"/>
      <c r="F199" s="140"/>
      <c r="G199" s="140"/>
      <c r="H199" s="140"/>
      <c r="I199" s="140"/>
      <c r="J199" s="140"/>
      <c r="K199" s="140"/>
      <c r="L199" s="140"/>
      <c r="M199" s="140"/>
      <c r="N199" s="140"/>
      <c r="O199" s="140"/>
    </row>
    <row r="200" spans="1:15" s="11" customFormat="1" ht="16.2" thickBot="1" x14ac:dyDescent="0.35">
      <c r="A200" s="39"/>
      <c r="B200" s="40" t="s">
        <v>22</v>
      </c>
      <c r="C200" s="176"/>
      <c r="D200" s="207">
        <v>77</v>
      </c>
      <c r="E200" s="190">
        <f t="shared" ref="E200:O200" si="3">E104+E119+E149+E180</f>
        <v>78.960000000000008</v>
      </c>
      <c r="F200" s="190">
        <f t="shared" si="3"/>
        <v>184.33</v>
      </c>
      <c r="G200" s="190">
        <f t="shared" si="3"/>
        <v>1821.77</v>
      </c>
      <c r="H200" s="190">
        <f t="shared" si="3"/>
        <v>0.84000000000000008</v>
      </c>
      <c r="I200" s="190">
        <f t="shared" si="3"/>
        <v>112.41</v>
      </c>
      <c r="J200" s="190">
        <f t="shared" si="3"/>
        <v>201.86</v>
      </c>
      <c r="K200" s="190">
        <f t="shared" si="3"/>
        <v>17.709999999999997</v>
      </c>
      <c r="L200" s="190">
        <f t="shared" si="3"/>
        <v>288.07</v>
      </c>
      <c r="M200" s="190">
        <f t="shared" si="3"/>
        <v>894.53</v>
      </c>
      <c r="N200" s="190">
        <f t="shared" si="3"/>
        <v>239.33999999999997</v>
      </c>
      <c r="O200" s="208">
        <f t="shared" si="3"/>
        <v>17.119999999999997</v>
      </c>
    </row>
    <row r="201" spans="1:15" ht="14.4" x14ac:dyDescent="0.3">
      <c r="A201" s="45"/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</row>
    <row r="202" spans="1:15" ht="18" x14ac:dyDescent="0.3">
      <c r="A202" s="15"/>
      <c r="B202" s="54" t="s">
        <v>171</v>
      </c>
    </row>
    <row r="203" spans="1:15" x14ac:dyDescent="0.3">
      <c r="A203" s="270"/>
      <c r="B203" s="271" t="s">
        <v>307</v>
      </c>
    </row>
    <row r="204" spans="1:15" ht="14.4" thickBot="1" x14ac:dyDescent="0.35">
      <c r="A204" s="270"/>
      <c r="B204" s="271"/>
      <c r="C204" s="4"/>
      <c r="D204" s="4"/>
      <c r="E204" s="4"/>
      <c r="F204" s="4"/>
      <c r="G204" s="5"/>
      <c r="H204" s="4"/>
      <c r="I204" s="4"/>
      <c r="J204" s="4"/>
      <c r="K204" s="4"/>
      <c r="L204" s="4"/>
      <c r="M204" s="4"/>
      <c r="N204" s="4"/>
      <c r="O204" s="4"/>
    </row>
    <row r="205" spans="1:15" ht="13.5" customHeight="1" thickBot="1" x14ac:dyDescent="0.35">
      <c r="A205" s="279" t="s">
        <v>5</v>
      </c>
      <c r="B205" s="273" t="s">
        <v>83</v>
      </c>
      <c r="C205" s="274" t="s">
        <v>84</v>
      </c>
      <c r="D205" s="267" t="s">
        <v>3</v>
      </c>
      <c r="E205" s="267"/>
      <c r="F205" s="267"/>
      <c r="G205" s="267" t="s">
        <v>85</v>
      </c>
      <c r="H205" s="267" t="s">
        <v>1</v>
      </c>
      <c r="I205" s="267"/>
      <c r="J205" s="267"/>
      <c r="K205" s="267"/>
      <c r="L205" s="268" t="s">
        <v>2</v>
      </c>
      <c r="M205" s="268"/>
      <c r="N205" s="268"/>
      <c r="O205" s="268"/>
    </row>
    <row r="206" spans="1:15" ht="27.6" x14ac:dyDescent="0.3">
      <c r="A206" s="280"/>
      <c r="B206" s="273"/>
      <c r="C206" s="274"/>
      <c r="D206" s="150" t="s">
        <v>86</v>
      </c>
      <c r="E206" s="150" t="s">
        <v>87</v>
      </c>
      <c r="F206" s="150" t="s">
        <v>88</v>
      </c>
      <c r="G206" s="267"/>
      <c r="H206" s="150" t="s">
        <v>89</v>
      </c>
      <c r="I206" s="150" t="s">
        <v>90</v>
      </c>
      <c r="J206" s="150" t="s">
        <v>91</v>
      </c>
      <c r="K206" s="150" t="s">
        <v>92</v>
      </c>
      <c r="L206" s="150" t="s">
        <v>93</v>
      </c>
      <c r="M206" s="150" t="s">
        <v>94</v>
      </c>
      <c r="N206" s="150" t="s">
        <v>0</v>
      </c>
      <c r="O206" s="23" t="s">
        <v>4</v>
      </c>
    </row>
    <row r="207" spans="1:15" s="11" customFormat="1" ht="15" thickBot="1" x14ac:dyDescent="0.35">
      <c r="A207" s="282"/>
      <c r="B207" s="171" t="s">
        <v>245</v>
      </c>
      <c r="C207" s="172" t="s">
        <v>177</v>
      </c>
      <c r="D207" s="195">
        <f>D208+D211+D216+D220</f>
        <v>13.7</v>
      </c>
      <c r="E207" s="198">
        <f>E208+E211+E216</f>
        <v>12.9</v>
      </c>
      <c r="F207" s="195">
        <f>F208+F211+F216+F220</f>
        <v>125.3</v>
      </c>
      <c r="G207" s="195">
        <f>G208+G211+G216+G220</f>
        <v>389</v>
      </c>
      <c r="H207" s="195">
        <f>H208+H211+H216</f>
        <v>0.12</v>
      </c>
      <c r="I207" s="195">
        <f>I208+I211+I216</f>
        <v>1.5</v>
      </c>
      <c r="J207" s="195">
        <f t="shared" ref="J207" si="4">J208+J211+J216</f>
        <v>39</v>
      </c>
      <c r="K207" s="195">
        <f>K208+K211+K216</f>
        <v>0.35</v>
      </c>
      <c r="L207" s="210">
        <f>L208+L211+L216</f>
        <v>232.1</v>
      </c>
      <c r="M207" s="195">
        <f>M208+M211+M216</f>
        <v>228.6</v>
      </c>
      <c r="N207" s="195">
        <f t="shared" ref="N207" si="5">N208+N211+N216</f>
        <v>52.7</v>
      </c>
      <c r="O207" s="196">
        <f>O208+O211+O216</f>
        <v>2.0699999999999998</v>
      </c>
    </row>
    <row r="208" spans="1:15" ht="14.4" x14ac:dyDescent="0.3">
      <c r="A208" s="169">
        <v>58</v>
      </c>
      <c r="B208" s="209" t="s">
        <v>202</v>
      </c>
      <c r="C208" s="170">
        <v>35</v>
      </c>
      <c r="D208" s="141">
        <v>4.0999999999999996</v>
      </c>
      <c r="E208" s="141">
        <v>6.1</v>
      </c>
      <c r="F208" s="141">
        <v>74.7</v>
      </c>
      <c r="G208" s="141">
        <v>111</v>
      </c>
      <c r="H208" s="141">
        <v>0.05</v>
      </c>
      <c r="I208" s="141">
        <v>0</v>
      </c>
      <c r="J208" s="141">
        <v>0</v>
      </c>
      <c r="K208" s="141">
        <v>0.31</v>
      </c>
      <c r="L208" s="141">
        <v>8.5</v>
      </c>
      <c r="M208" s="141">
        <v>45.4</v>
      </c>
      <c r="N208" s="141">
        <v>6.1</v>
      </c>
      <c r="O208" s="141">
        <v>0.67</v>
      </c>
    </row>
    <row r="209" spans="1:15" ht="14.4" x14ac:dyDescent="0.3">
      <c r="A209" s="36"/>
      <c r="B209" s="37" t="s">
        <v>203</v>
      </c>
      <c r="C209" s="125">
        <v>15</v>
      </c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</row>
    <row r="210" spans="1:15" ht="14.4" x14ac:dyDescent="0.3">
      <c r="A210" s="36"/>
      <c r="B210" s="37" t="s">
        <v>42</v>
      </c>
      <c r="C210" s="125">
        <v>20</v>
      </c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</row>
    <row r="211" spans="1:15" ht="14.4" x14ac:dyDescent="0.3">
      <c r="A211" s="30">
        <v>220</v>
      </c>
      <c r="B211" s="91" t="s">
        <v>204</v>
      </c>
      <c r="C211" s="126">
        <v>250</v>
      </c>
      <c r="D211" s="7">
        <v>4.3</v>
      </c>
      <c r="E211" s="7">
        <v>3.9</v>
      </c>
      <c r="F211" s="7">
        <v>14.8</v>
      </c>
      <c r="G211" s="7">
        <v>95</v>
      </c>
      <c r="H211" s="7">
        <v>0.04</v>
      </c>
      <c r="I211" s="7">
        <v>0.8</v>
      </c>
      <c r="J211" s="7">
        <v>20</v>
      </c>
      <c r="K211" s="7">
        <v>0.03</v>
      </c>
      <c r="L211" s="7">
        <v>112.3</v>
      </c>
      <c r="M211" s="7">
        <v>92.1</v>
      </c>
      <c r="N211" s="7">
        <v>24.3</v>
      </c>
      <c r="O211" s="7">
        <v>0.75</v>
      </c>
    </row>
    <row r="212" spans="1:15" ht="14.4" x14ac:dyDescent="0.3">
      <c r="A212" s="36"/>
      <c r="B212" s="37" t="s">
        <v>99</v>
      </c>
      <c r="C212" s="125">
        <v>120</v>
      </c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</row>
    <row r="213" spans="1:15" ht="14.4" x14ac:dyDescent="0.3">
      <c r="A213" s="36"/>
      <c r="B213" s="37" t="s">
        <v>95</v>
      </c>
      <c r="C213" s="125">
        <v>10</v>
      </c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</row>
    <row r="214" spans="1:15" ht="14.4" x14ac:dyDescent="0.3">
      <c r="A214" s="36"/>
      <c r="B214" s="37" t="s">
        <v>96</v>
      </c>
      <c r="C214" s="125">
        <v>10</v>
      </c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</row>
    <row r="215" spans="1:15" ht="14.4" x14ac:dyDescent="0.3">
      <c r="A215" s="36"/>
      <c r="B215" s="37" t="s">
        <v>142</v>
      </c>
      <c r="C215" s="125">
        <v>45.4</v>
      </c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</row>
    <row r="216" spans="1:15" ht="14.4" x14ac:dyDescent="0.3">
      <c r="A216" s="36">
        <v>462</v>
      </c>
      <c r="B216" s="90" t="s">
        <v>37</v>
      </c>
      <c r="C216" s="126">
        <v>200</v>
      </c>
      <c r="D216" s="7">
        <v>3.3</v>
      </c>
      <c r="E216" s="7">
        <v>2.9</v>
      </c>
      <c r="F216" s="7">
        <v>13.8</v>
      </c>
      <c r="G216" s="7">
        <v>94</v>
      </c>
      <c r="H216" s="7">
        <v>0.03</v>
      </c>
      <c r="I216" s="7">
        <v>0.7</v>
      </c>
      <c r="J216" s="7">
        <v>19</v>
      </c>
      <c r="K216" s="7">
        <v>0.01</v>
      </c>
      <c r="L216" s="7">
        <v>111.3</v>
      </c>
      <c r="M216" s="7">
        <v>91.1</v>
      </c>
      <c r="N216" s="7">
        <v>22.3</v>
      </c>
      <c r="O216" s="7">
        <v>0.65</v>
      </c>
    </row>
    <row r="217" spans="1:15" ht="14.4" x14ac:dyDescent="0.3">
      <c r="A217" s="36"/>
      <c r="B217" s="37" t="s">
        <v>95</v>
      </c>
      <c r="C217" s="125">
        <v>10</v>
      </c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</row>
    <row r="218" spans="1:15" ht="14.4" x14ac:dyDescent="0.3">
      <c r="A218" s="36"/>
      <c r="B218" s="37" t="s">
        <v>136</v>
      </c>
      <c r="C218" s="125">
        <v>2.4</v>
      </c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</row>
    <row r="219" spans="1:15" ht="14.4" x14ac:dyDescent="0.3">
      <c r="A219" s="36"/>
      <c r="B219" s="37" t="s">
        <v>99</v>
      </c>
      <c r="C219" s="125">
        <v>100</v>
      </c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</row>
    <row r="220" spans="1:15" ht="14.4" x14ac:dyDescent="0.3">
      <c r="A220" s="36"/>
      <c r="B220" s="90" t="s">
        <v>54</v>
      </c>
      <c r="C220" s="126">
        <v>100</v>
      </c>
      <c r="D220" s="7">
        <v>2</v>
      </c>
      <c r="E220" s="7">
        <v>0</v>
      </c>
      <c r="F220" s="7">
        <v>22</v>
      </c>
      <c r="G220" s="7">
        <v>89</v>
      </c>
      <c r="H220" s="7"/>
      <c r="I220" s="7"/>
      <c r="J220" s="7"/>
      <c r="K220" s="7"/>
      <c r="L220" s="7"/>
      <c r="M220" s="7"/>
      <c r="N220" s="7"/>
      <c r="O220" s="7"/>
    </row>
    <row r="221" spans="1:15" ht="14.4" x14ac:dyDescent="0.3">
      <c r="A221" s="36"/>
      <c r="B221" s="90" t="s">
        <v>312</v>
      </c>
      <c r="C221" s="126">
        <f>C208+C211+C216+C220</f>
        <v>585</v>
      </c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</row>
    <row r="222" spans="1:15" ht="14.4" x14ac:dyDescent="0.3">
      <c r="A222" s="30"/>
      <c r="B222" s="91" t="s">
        <v>205</v>
      </c>
      <c r="C222" s="7"/>
      <c r="D222" s="8">
        <f>D223+D230+D239+D239+D246+D250+D251</f>
        <v>50.23</v>
      </c>
      <c r="E222" s="8">
        <f>E223+E230+E239+E246+E250+E251</f>
        <v>30.330000000000002</v>
      </c>
      <c r="F222" s="8">
        <f>F223+F230+F239+F246+F250+F251</f>
        <v>123.8</v>
      </c>
      <c r="G222" s="8">
        <f>G223+G230+G239+G246+G250+G251</f>
        <v>899.7</v>
      </c>
      <c r="H222" s="8">
        <f>H223+H230+H239+H246+H250+H251</f>
        <v>0.24</v>
      </c>
      <c r="I222" s="8">
        <f>I223+I230+I239+I246+I250+I251</f>
        <v>8.76</v>
      </c>
      <c r="J222" s="8">
        <v>0</v>
      </c>
      <c r="K222" s="8">
        <f>K223+K230+K239+K246+K250+K251</f>
        <v>10.749999999999998</v>
      </c>
      <c r="L222" s="8">
        <f>L223+L230+L239+L246+L250+L251</f>
        <v>111.6</v>
      </c>
      <c r="M222" s="8">
        <f>M223+M230+M239+M246+M250+M251</f>
        <v>399.55</v>
      </c>
      <c r="N222" s="8">
        <f>N223+N230+N239+N246+N250+N251</f>
        <v>123.92999999999999</v>
      </c>
      <c r="O222" s="8">
        <f>O223+O230+O239+O246+O250+O251</f>
        <v>6.51</v>
      </c>
    </row>
    <row r="223" spans="1:15" ht="14.4" x14ac:dyDescent="0.3">
      <c r="A223" s="36">
        <v>53</v>
      </c>
      <c r="B223" s="90" t="s">
        <v>39</v>
      </c>
      <c r="C223" s="126">
        <v>100</v>
      </c>
      <c r="D223" s="7">
        <v>2.4</v>
      </c>
      <c r="E223" s="7">
        <v>7.1</v>
      </c>
      <c r="F223" s="7">
        <v>10.4</v>
      </c>
      <c r="G223" s="7">
        <v>115</v>
      </c>
      <c r="H223" s="7">
        <v>0.03</v>
      </c>
      <c r="I223" s="7">
        <v>7.9</v>
      </c>
      <c r="J223" s="7">
        <v>0</v>
      </c>
      <c r="K223" s="7">
        <v>3.8</v>
      </c>
      <c r="L223" s="7">
        <v>44</v>
      </c>
      <c r="M223" s="7">
        <v>58</v>
      </c>
      <c r="N223" s="7">
        <v>30</v>
      </c>
      <c r="O223" s="7">
        <v>1.7</v>
      </c>
    </row>
    <row r="224" spans="1:15" ht="14.4" x14ac:dyDescent="0.3">
      <c r="A224" s="36"/>
      <c r="B224" s="37" t="s">
        <v>111</v>
      </c>
      <c r="C224" s="125">
        <v>20</v>
      </c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</row>
    <row r="225" spans="1:15" ht="14.4" x14ac:dyDescent="0.3">
      <c r="A225" s="36"/>
      <c r="B225" s="37" t="s">
        <v>105</v>
      </c>
      <c r="C225" s="125">
        <v>17.600000000000001</v>
      </c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</row>
    <row r="226" spans="1:15" ht="14.4" x14ac:dyDescent="0.3">
      <c r="A226" s="30"/>
      <c r="B226" s="76" t="s">
        <v>110</v>
      </c>
      <c r="C226" s="125">
        <v>6</v>
      </c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</row>
    <row r="227" spans="1:15" ht="14.4" x14ac:dyDescent="0.3">
      <c r="A227" s="36"/>
      <c r="B227" s="37" t="s">
        <v>206</v>
      </c>
      <c r="C227" s="125">
        <v>28</v>
      </c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</row>
    <row r="228" spans="1:15" ht="14.4" x14ac:dyDescent="0.3">
      <c r="A228" s="36"/>
      <c r="B228" s="37" t="s">
        <v>95</v>
      </c>
      <c r="C228" s="125">
        <v>1.2</v>
      </c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</row>
    <row r="229" spans="1:15" ht="14.4" x14ac:dyDescent="0.3">
      <c r="A229" s="36"/>
      <c r="B229" s="37" t="s">
        <v>102</v>
      </c>
      <c r="C229" s="125">
        <v>76.8</v>
      </c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</row>
    <row r="230" spans="1:15" ht="14.4" x14ac:dyDescent="0.3">
      <c r="A230" s="30">
        <v>116</v>
      </c>
      <c r="B230" s="91" t="s">
        <v>40</v>
      </c>
      <c r="C230" s="126">
        <v>250</v>
      </c>
      <c r="D230" s="7">
        <v>4.2300000000000004</v>
      </c>
      <c r="E230" s="7">
        <v>3.6</v>
      </c>
      <c r="F230" s="7">
        <v>15</v>
      </c>
      <c r="G230" s="7">
        <v>110.2</v>
      </c>
      <c r="H230" s="7">
        <v>0</v>
      </c>
      <c r="I230" s="7">
        <v>0.46</v>
      </c>
      <c r="J230" s="7">
        <v>0</v>
      </c>
      <c r="K230" s="7">
        <v>0</v>
      </c>
      <c r="L230" s="7">
        <v>0.5</v>
      </c>
      <c r="M230" s="7">
        <v>1.4</v>
      </c>
      <c r="N230" s="7">
        <v>0.52</v>
      </c>
      <c r="O230" s="7">
        <v>0.03</v>
      </c>
    </row>
    <row r="231" spans="1:15" s="11" customFormat="1" ht="14.4" x14ac:dyDescent="0.3">
      <c r="A231" s="30"/>
      <c r="B231" s="76" t="s">
        <v>124</v>
      </c>
      <c r="C231" s="125">
        <v>50</v>
      </c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</row>
    <row r="232" spans="1:15" ht="14.4" x14ac:dyDescent="0.3">
      <c r="A232" s="25"/>
      <c r="B232" s="37" t="s">
        <v>105</v>
      </c>
      <c r="C232" s="125">
        <v>10</v>
      </c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</row>
    <row r="233" spans="1:15" ht="14.4" x14ac:dyDescent="0.3">
      <c r="A233" s="30"/>
      <c r="B233" s="76" t="s">
        <v>106</v>
      </c>
      <c r="C233" s="125">
        <v>10</v>
      </c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</row>
    <row r="234" spans="1:15" ht="14.4" x14ac:dyDescent="0.3">
      <c r="A234" s="36"/>
      <c r="B234" s="37" t="s">
        <v>110</v>
      </c>
      <c r="C234" s="125">
        <v>2.5</v>
      </c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</row>
    <row r="235" spans="1:15" ht="14.4" x14ac:dyDescent="0.3">
      <c r="A235" s="36"/>
      <c r="B235" s="37" t="s">
        <v>98</v>
      </c>
      <c r="C235" s="125">
        <v>0.22</v>
      </c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</row>
    <row r="236" spans="1:15" ht="14.4" x14ac:dyDescent="0.3">
      <c r="A236" s="36"/>
      <c r="B236" s="37" t="s">
        <v>118</v>
      </c>
      <c r="C236" s="125">
        <v>7.7</v>
      </c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</row>
    <row r="237" spans="1:15" ht="14.4" x14ac:dyDescent="0.3">
      <c r="A237" s="36"/>
      <c r="B237" s="37" t="s">
        <v>96</v>
      </c>
      <c r="C237" s="125">
        <v>0.88</v>
      </c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</row>
    <row r="238" spans="1:15" ht="14.4" x14ac:dyDescent="0.3">
      <c r="A238" s="36"/>
      <c r="B238" s="37" t="s">
        <v>135</v>
      </c>
      <c r="C238" s="125">
        <v>2.2000000000000002</v>
      </c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</row>
    <row r="239" spans="1:15" ht="14.4" x14ac:dyDescent="0.3">
      <c r="A239" s="36">
        <v>330</v>
      </c>
      <c r="B239" s="90" t="s">
        <v>67</v>
      </c>
      <c r="C239" s="126">
        <v>250</v>
      </c>
      <c r="D239" s="7">
        <v>18</v>
      </c>
      <c r="E239" s="7">
        <v>18.600000000000001</v>
      </c>
      <c r="F239" s="7">
        <v>42.2</v>
      </c>
      <c r="G239" s="7">
        <v>408</v>
      </c>
      <c r="H239" s="7">
        <v>0.05</v>
      </c>
      <c r="I239" s="7">
        <v>0.2</v>
      </c>
      <c r="J239" s="7">
        <v>0</v>
      </c>
      <c r="K239" s="7">
        <v>5.0999999999999996</v>
      </c>
      <c r="L239" s="7">
        <v>22.1</v>
      </c>
      <c r="M239" s="7">
        <v>211.85</v>
      </c>
      <c r="N239" s="7">
        <v>52.91</v>
      </c>
      <c r="O239" s="7">
        <v>1.95</v>
      </c>
    </row>
    <row r="240" spans="1:15" ht="14.4" x14ac:dyDescent="0.3">
      <c r="A240" s="36"/>
      <c r="B240" s="37" t="s">
        <v>112</v>
      </c>
      <c r="C240" s="125">
        <v>67.290000000000006</v>
      </c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</row>
    <row r="241" spans="1:15" ht="14.4" x14ac:dyDescent="0.3">
      <c r="A241" s="30"/>
      <c r="B241" s="76" t="s">
        <v>207</v>
      </c>
      <c r="C241" s="125">
        <v>82</v>
      </c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</row>
    <row r="242" spans="1:15" ht="14.4" x14ac:dyDescent="0.3">
      <c r="A242" s="36"/>
      <c r="B242" s="37" t="s">
        <v>180</v>
      </c>
      <c r="C242" s="125">
        <v>1</v>
      </c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</row>
    <row r="243" spans="1:15" ht="14.4" x14ac:dyDescent="0.3">
      <c r="A243" s="36"/>
      <c r="B243" s="37" t="s">
        <v>110</v>
      </c>
      <c r="C243" s="125">
        <v>10</v>
      </c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</row>
    <row r="244" spans="1:15" ht="14.4" x14ac:dyDescent="0.3">
      <c r="A244" s="36"/>
      <c r="B244" s="37" t="s">
        <v>105</v>
      </c>
      <c r="C244" s="125">
        <v>10</v>
      </c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</row>
    <row r="245" spans="1:15" ht="14.4" x14ac:dyDescent="0.3">
      <c r="A245" s="36"/>
      <c r="B245" s="37" t="s">
        <v>106</v>
      </c>
      <c r="C245" s="125">
        <v>24.09</v>
      </c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</row>
    <row r="246" spans="1:15" ht="14.4" x14ac:dyDescent="0.3">
      <c r="A246" s="36">
        <v>482</v>
      </c>
      <c r="B246" s="90" t="s">
        <v>208</v>
      </c>
      <c r="C246" s="126">
        <v>200</v>
      </c>
      <c r="D246" s="7">
        <v>0.5</v>
      </c>
      <c r="E246" s="7">
        <v>0.03</v>
      </c>
      <c r="F246" s="7">
        <v>14.9</v>
      </c>
      <c r="G246" s="7">
        <v>62</v>
      </c>
      <c r="H246" s="7">
        <v>0.01</v>
      </c>
      <c r="I246" s="7">
        <v>0.2</v>
      </c>
      <c r="J246" s="7">
        <v>0</v>
      </c>
      <c r="K246" s="7">
        <v>0.6</v>
      </c>
      <c r="L246" s="7">
        <v>17.5</v>
      </c>
      <c r="M246" s="7">
        <v>16.8</v>
      </c>
      <c r="N246" s="7">
        <v>10</v>
      </c>
      <c r="O246" s="7">
        <v>0.33</v>
      </c>
    </row>
    <row r="247" spans="1:15" ht="14.4" x14ac:dyDescent="0.3">
      <c r="A247" s="36"/>
      <c r="B247" s="37" t="s">
        <v>95</v>
      </c>
      <c r="C247" s="125">
        <v>15</v>
      </c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</row>
    <row r="248" spans="1:15" ht="14.4" x14ac:dyDescent="0.3">
      <c r="A248" s="36"/>
      <c r="B248" s="37" t="s">
        <v>137</v>
      </c>
      <c r="C248" s="125">
        <v>9</v>
      </c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</row>
    <row r="249" spans="1:15" ht="14.4" x14ac:dyDescent="0.3">
      <c r="A249" s="36"/>
      <c r="B249" s="37" t="s">
        <v>49</v>
      </c>
      <c r="C249" s="125">
        <v>20</v>
      </c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</row>
    <row r="250" spans="1:15" ht="14.4" x14ac:dyDescent="0.3">
      <c r="A250" s="36"/>
      <c r="B250" s="90" t="s">
        <v>42</v>
      </c>
      <c r="C250" s="126">
        <v>40</v>
      </c>
      <c r="D250" s="7">
        <v>3.8</v>
      </c>
      <c r="E250" s="7">
        <v>0.4</v>
      </c>
      <c r="F250" s="7">
        <v>24.6</v>
      </c>
      <c r="G250" s="7">
        <v>117.5</v>
      </c>
      <c r="H250" s="7">
        <v>0.06</v>
      </c>
      <c r="I250" s="7">
        <v>0</v>
      </c>
      <c r="J250" s="7">
        <v>0</v>
      </c>
      <c r="K250" s="7">
        <v>0.55000000000000004</v>
      </c>
      <c r="L250" s="7">
        <v>10</v>
      </c>
      <c r="M250" s="7">
        <v>32.5</v>
      </c>
      <c r="N250" s="7">
        <v>7</v>
      </c>
      <c r="O250" s="7">
        <v>0.55000000000000004</v>
      </c>
    </row>
    <row r="251" spans="1:15" ht="14.4" x14ac:dyDescent="0.3">
      <c r="A251" s="30"/>
      <c r="B251" s="91" t="s">
        <v>26</v>
      </c>
      <c r="C251" s="126">
        <v>40</v>
      </c>
      <c r="D251" s="7">
        <v>3.3</v>
      </c>
      <c r="E251" s="7">
        <v>0.6</v>
      </c>
      <c r="F251" s="7">
        <v>16.7</v>
      </c>
      <c r="G251" s="7">
        <v>87</v>
      </c>
      <c r="H251" s="7">
        <v>0.09</v>
      </c>
      <c r="I251" s="7">
        <v>0</v>
      </c>
      <c r="J251" s="7">
        <v>0</v>
      </c>
      <c r="K251" s="7">
        <v>0.7</v>
      </c>
      <c r="L251" s="7">
        <v>17.5</v>
      </c>
      <c r="M251" s="7">
        <v>79</v>
      </c>
      <c r="N251" s="7">
        <v>23.5</v>
      </c>
      <c r="O251" s="7">
        <v>1.95</v>
      </c>
    </row>
    <row r="252" spans="1:15" ht="14.4" x14ac:dyDescent="0.3">
      <c r="A252" s="30"/>
      <c r="B252" s="91"/>
      <c r="C252" s="126">
        <f>C223+C230+C239+C246+C250+C251</f>
        <v>880</v>
      </c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</row>
    <row r="253" spans="1:15" ht="14.4" x14ac:dyDescent="0.3">
      <c r="A253" s="30"/>
      <c r="B253" s="90" t="s">
        <v>209</v>
      </c>
      <c r="C253" s="7"/>
      <c r="D253" s="8">
        <f t="shared" ref="D253:O253" si="6">D254+D256+D265+D273+D277+D278</f>
        <v>36.199999999999996</v>
      </c>
      <c r="E253" s="8">
        <f t="shared" si="6"/>
        <v>37.07</v>
      </c>
      <c r="F253" s="8">
        <f t="shared" si="6"/>
        <v>92.18</v>
      </c>
      <c r="G253" s="8">
        <f t="shared" si="6"/>
        <v>847.58999999999992</v>
      </c>
      <c r="H253" s="8">
        <f t="shared" si="6"/>
        <v>0.52</v>
      </c>
      <c r="I253" s="8">
        <f t="shared" si="6"/>
        <v>39.690000000000005</v>
      </c>
      <c r="J253" s="8">
        <f t="shared" si="6"/>
        <v>84.43</v>
      </c>
      <c r="K253" s="8">
        <f t="shared" si="6"/>
        <v>6.33</v>
      </c>
      <c r="L253" s="8">
        <f t="shared" si="6"/>
        <v>125.97</v>
      </c>
      <c r="M253" s="8">
        <f t="shared" si="6"/>
        <v>424.92</v>
      </c>
      <c r="N253" s="8">
        <f t="shared" si="6"/>
        <v>127.32000000000001</v>
      </c>
      <c r="O253" s="8">
        <f t="shared" si="6"/>
        <v>7.7700000000000005</v>
      </c>
    </row>
    <row r="254" spans="1:15" ht="14.4" x14ac:dyDescent="0.3">
      <c r="A254" s="30"/>
      <c r="B254" s="90" t="s">
        <v>210</v>
      </c>
      <c r="C254" s="126">
        <v>100</v>
      </c>
      <c r="D254" s="7">
        <v>0.8</v>
      </c>
      <c r="E254" s="7">
        <v>0.1</v>
      </c>
      <c r="F254" s="7">
        <v>2.5</v>
      </c>
      <c r="G254" s="7">
        <v>14</v>
      </c>
      <c r="H254" s="7">
        <v>0.03</v>
      </c>
      <c r="I254" s="7">
        <v>10</v>
      </c>
      <c r="J254" s="7">
        <v>0</v>
      </c>
      <c r="K254" s="7">
        <v>0.1</v>
      </c>
      <c r="L254" s="7">
        <v>23</v>
      </c>
      <c r="M254" s="7">
        <v>42</v>
      </c>
      <c r="N254" s="7">
        <v>14</v>
      </c>
      <c r="O254" s="7">
        <v>0.6</v>
      </c>
    </row>
    <row r="255" spans="1:15" ht="14.4" x14ac:dyDescent="0.3">
      <c r="A255" s="30"/>
      <c r="B255" s="37" t="s">
        <v>211</v>
      </c>
      <c r="C255" s="125">
        <v>100</v>
      </c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</row>
    <row r="256" spans="1:15" ht="14.4" x14ac:dyDescent="0.3">
      <c r="A256" s="30">
        <v>376</v>
      </c>
      <c r="B256" s="90" t="s">
        <v>41</v>
      </c>
      <c r="C256" s="126">
        <v>250</v>
      </c>
      <c r="D256" s="7">
        <v>23.57</v>
      </c>
      <c r="E256" s="7">
        <v>29.14</v>
      </c>
      <c r="F256" s="7">
        <v>19.86</v>
      </c>
      <c r="G256" s="7">
        <v>435.71</v>
      </c>
      <c r="H256" s="7">
        <v>0.2</v>
      </c>
      <c r="I256" s="7">
        <v>12.29</v>
      </c>
      <c r="J256" s="7">
        <v>84.43</v>
      </c>
      <c r="K256" s="7">
        <v>4.71</v>
      </c>
      <c r="L256" s="7">
        <v>42.29</v>
      </c>
      <c r="M256" s="7">
        <v>210.57</v>
      </c>
      <c r="N256" s="7">
        <v>59.59</v>
      </c>
      <c r="O256" s="7">
        <v>3.21</v>
      </c>
    </row>
    <row r="257" spans="1:15" ht="14.4" x14ac:dyDescent="0.3">
      <c r="A257" s="30"/>
      <c r="B257" s="37" t="s">
        <v>212</v>
      </c>
      <c r="C257" s="125">
        <v>120</v>
      </c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</row>
    <row r="258" spans="1:15" ht="14.4" x14ac:dyDescent="0.3">
      <c r="A258" s="30"/>
      <c r="B258" s="37" t="s">
        <v>206</v>
      </c>
      <c r="C258" s="125">
        <v>8.57</v>
      </c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</row>
    <row r="259" spans="1:15" ht="14.4" x14ac:dyDescent="0.3">
      <c r="A259" s="30"/>
      <c r="B259" s="37" t="s">
        <v>118</v>
      </c>
      <c r="C259" s="125">
        <v>1.42</v>
      </c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</row>
    <row r="260" spans="1:15" ht="14.4" x14ac:dyDescent="0.3">
      <c r="A260" s="30"/>
      <c r="B260" s="37" t="s">
        <v>105</v>
      </c>
      <c r="C260" s="125">
        <v>14.28</v>
      </c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</row>
    <row r="261" spans="1:15" ht="14.4" x14ac:dyDescent="0.3">
      <c r="A261" s="30"/>
      <c r="B261" s="76" t="s">
        <v>106</v>
      </c>
      <c r="C261" s="125">
        <v>23.28</v>
      </c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</row>
    <row r="262" spans="1:15" ht="14.4" x14ac:dyDescent="0.3">
      <c r="A262" s="36"/>
      <c r="B262" s="37" t="s">
        <v>124</v>
      </c>
      <c r="C262" s="125">
        <v>114.57</v>
      </c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</row>
    <row r="263" spans="1:15" ht="14.4" x14ac:dyDescent="0.3">
      <c r="A263" s="36"/>
      <c r="B263" s="37" t="s">
        <v>110</v>
      </c>
      <c r="C263" s="125">
        <v>8.57</v>
      </c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</row>
    <row r="264" spans="1:15" ht="14.4" x14ac:dyDescent="0.3">
      <c r="A264" s="36"/>
      <c r="B264" s="37" t="s">
        <v>98</v>
      </c>
      <c r="C264" s="125">
        <v>1</v>
      </c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</row>
    <row r="265" spans="1:15" ht="14.4" x14ac:dyDescent="0.3">
      <c r="A265" s="30">
        <v>100</v>
      </c>
      <c r="B265" s="91" t="s">
        <v>44</v>
      </c>
      <c r="C265" s="126">
        <v>250</v>
      </c>
      <c r="D265" s="7">
        <v>4.63</v>
      </c>
      <c r="E265" s="7">
        <v>6.73</v>
      </c>
      <c r="F265" s="7">
        <v>17.420000000000002</v>
      </c>
      <c r="G265" s="7">
        <v>147.38</v>
      </c>
      <c r="H265" s="7">
        <v>0.13</v>
      </c>
      <c r="I265" s="7">
        <v>16.8</v>
      </c>
      <c r="J265" s="7">
        <v>0</v>
      </c>
      <c r="K265" s="7">
        <v>0.23</v>
      </c>
      <c r="L265" s="7">
        <v>31.78</v>
      </c>
      <c r="M265" s="7">
        <v>58.75</v>
      </c>
      <c r="N265" s="7">
        <v>21.53</v>
      </c>
      <c r="O265" s="7">
        <v>1</v>
      </c>
    </row>
    <row r="266" spans="1:15" s="11" customFormat="1" ht="14.4" x14ac:dyDescent="0.3">
      <c r="A266" s="30"/>
      <c r="B266" s="76" t="s">
        <v>130</v>
      </c>
      <c r="C266" s="125">
        <v>5</v>
      </c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</row>
    <row r="267" spans="1:15" ht="14.4" x14ac:dyDescent="0.3">
      <c r="A267" s="25"/>
      <c r="B267" s="37" t="s">
        <v>104</v>
      </c>
      <c r="C267" s="125">
        <v>12.5</v>
      </c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</row>
    <row r="268" spans="1:15" ht="14.4" x14ac:dyDescent="0.3">
      <c r="A268" s="30"/>
      <c r="B268" s="76" t="s">
        <v>115</v>
      </c>
      <c r="C268" s="125">
        <v>15.07</v>
      </c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</row>
    <row r="269" spans="1:15" ht="14.4" x14ac:dyDescent="0.3">
      <c r="A269" s="30"/>
      <c r="B269" s="76" t="s">
        <v>105</v>
      </c>
      <c r="C269" s="125">
        <v>5.0199999999999996</v>
      </c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</row>
    <row r="270" spans="1:15" ht="14.4" x14ac:dyDescent="0.3">
      <c r="A270" s="36"/>
      <c r="B270" s="37" t="s">
        <v>106</v>
      </c>
      <c r="C270" s="125">
        <v>9.75</v>
      </c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</row>
    <row r="271" spans="1:15" ht="14.4" x14ac:dyDescent="0.3">
      <c r="A271" s="36"/>
      <c r="B271" s="37" t="s">
        <v>124</v>
      </c>
      <c r="C271" s="125">
        <v>75</v>
      </c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</row>
    <row r="272" spans="1:15" ht="14.4" x14ac:dyDescent="0.3">
      <c r="A272" s="36"/>
      <c r="B272" s="37" t="s">
        <v>110</v>
      </c>
      <c r="C272" s="125">
        <v>5</v>
      </c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</row>
    <row r="273" spans="1:15" ht="14.4" x14ac:dyDescent="0.3">
      <c r="A273" s="36"/>
      <c r="B273" s="90" t="s">
        <v>199</v>
      </c>
      <c r="C273" s="126">
        <v>200</v>
      </c>
      <c r="D273" s="7">
        <v>0.1</v>
      </c>
      <c r="E273" s="7">
        <v>0.1</v>
      </c>
      <c r="F273" s="7">
        <v>11.1</v>
      </c>
      <c r="G273" s="7">
        <v>46</v>
      </c>
      <c r="H273" s="7">
        <v>0.01</v>
      </c>
      <c r="I273" s="7">
        <v>0.6</v>
      </c>
      <c r="J273" s="7">
        <v>0</v>
      </c>
      <c r="K273" s="7">
        <v>0.04</v>
      </c>
      <c r="L273" s="7">
        <v>1.4</v>
      </c>
      <c r="M273" s="7">
        <v>2.1</v>
      </c>
      <c r="N273" s="7">
        <v>1.7</v>
      </c>
      <c r="O273" s="7">
        <v>0.46</v>
      </c>
    </row>
    <row r="274" spans="1:15" ht="14.4" x14ac:dyDescent="0.3">
      <c r="A274" s="36"/>
      <c r="B274" s="37" t="s">
        <v>145</v>
      </c>
      <c r="C274" s="125">
        <v>20</v>
      </c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</row>
    <row r="275" spans="1:15" ht="14.4" x14ac:dyDescent="0.3">
      <c r="A275" s="36"/>
      <c r="B275" s="37" t="s">
        <v>95</v>
      </c>
      <c r="C275" s="132">
        <v>10</v>
      </c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</row>
    <row r="276" spans="1:15" ht="14.4" x14ac:dyDescent="0.3">
      <c r="A276" s="36"/>
      <c r="B276" s="37" t="s">
        <v>111</v>
      </c>
      <c r="C276" s="125">
        <v>10</v>
      </c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</row>
    <row r="277" spans="1:15" ht="14.4" x14ac:dyDescent="0.3">
      <c r="A277" s="36"/>
      <c r="B277" s="90" t="s">
        <v>42</v>
      </c>
      <c r="C277" s="126">
        <v>40</v>
      </c>
      <c r="D277" s="7">
        <v>3.8</v>
      </c>
      <c r="E277" s="7">
        <v>0.4</v>
      </c>
      <c r="F277" s="7">
        <v>24.6</v>
      </c>
      <c r="G277" s="7">
        <v>117.5</v>
      </c>
      <c r="H277" s="7">
        <v>0.06</v>
      </c>
      <c r="I277" s="7">
        <v>0</v>
      </c>
      <c r="J277" s="7">
        <v>0</v>
      </c>
      <c r="K277" s="7">
        <v>0.55000000000000004</v>
      </c>
      <c r="L277" s="7">
        <v>10</v>
      </c>
      <c r="M277" s="7">
        <v>32.5</v>
      </c>
      <c r="N277" s="7">
        <v>7</v>
      </c>
      <c r="O277" s="7">
        <v>0.55000000000000004</v>
      </c>
    </row>
    <row r="278" spans="1:15" ht="14.4" x14ac:dyDescent="0.3">
      <c r="A278" s="36"/>
      <c r="B278" s="90" t="s">
        <v>26</v>
      </c>
      <c r="C278" s="126">
        <v>40</v>
      </c>
      <c r="D278" s="7">
        <v>3.3</v>
      </c>
      <c r="E278" s="7">
        <v>0.6</v>
      </c>
      <c r="F278" s="7">
        <v>16.7</v>
      </c>
      <c r="G278" s="7">
        <v>87</v>
      </c>
      <c r="H278" s="7">
        <v>0.09</v>
      </c>
      <c r="I278" s="7">
        <v>0</v>
      </c>
      <c r="J278" s="7">
        <v>0</v>
      </c>
      <c r="K278" s="7">
        <v>0.7</v>
      </c>
      <c r="L278" s="7">
        <v>17.5</v>
      </c>
      <c r="M278" s="7">
        <v>79</v>
      </c>
      <c r="N278" s="7">
        <v>23.5</v>
      </c>
      <c r="O278" s="7">
        <v>1.95</v>
      </c>
    </row>
    <row r="279" spans="1:15" ht="14.4" x14ac:dyDescent="0.3">
      <c r="A279" s="36"/>
      <c r="B279" s="90" t="s">
        <v>316</v>
      </c>
      <c r="C279" s="126">
        <f>C254+C256+C265+C273+C277+C278</f>
        <v>880</v>
      </c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</row>
    <row r="280" spans="1:15" ht="14.4" x14ac:dyDescent="0.3">
      <c r="A280" s="36"/>
      <c r="B280" s="90" t="s">
        <v>240</v>
      </c>
      <c r="C280" s="7"/>
      <c r="D280" s="8">
        <f t="shared" ref="D280:J280" si="7">D281+D288</f>
        <v>11.1</v>
      </c>
      <c r="E280" s="8">
        <f t="shared" si="7"/>
        <v>10.9</v>
      </c>
      <c r="F280" s="8">
        <f t="shared" si="7"/>
        <v>48.1</v>
      </c>
      <c r="G280" s="8">
        <f t="shared" si="7"/>
        <v>335</v>
      </c>
      <c r="H280" s="8">
        <f t="shared" si="7"/>
        <v>0.13</v>
      </c>
      <c r="I280" s="8">
        <f t="shared" si="7"/>
        <v>2.6</v>
      </c>
      <c r="J280" s="8">
        <f t="shared" si="7"/>
        <v>0.04</v>
      </c>
      <c r="K280" s="8">
        <v>0.7</v>
      </c>
      <c r="L280" s="8">
        <f>L281+L288</f>
        <v>260.7</v>
      </c>
      <c r="M280" s="8">
        <f>M281+M288</f>
        <v>226.1</v>
      </c>
      <c r="N280" s="8">
        <f>N281+N288</f>
        <v>35.1</v>
      </c>
      <c r="O280" s="8">
        <f>O281+O288</f>
        <v>0.84000000000000008</v>
      </c>
    </row>
    <row r="281" spans="1:15" ht="14.4" x14ac:dyDescent="0.3">
      <c r="A281" s="30">
        <v>528</v>
      </c>
      <c r="B281" s="91" t="s">
        <v>213</v>
      </c>
      <c r="C281" s="126">
        <v>150</v>
      </c>
      <c r="D281" s="7">
        <v>5.3</v>
      </c>
      <c r="E281" s="7">
        <v>5.9</v>
      </c>
      <c r="F281" s="7">
        <v>38.5</v>
      </c>
      <c r="G281" s="7">
        <v>229</v>
      </c>
      <c r="H281" s="7">
        <v>0.05</v>
      </c>
      <c r="I281" s="7">
        <v>0</v>
      </c>
      <c r="J281" s="7">
        <v>0</v>
      </c>
      <c r="K281" s="7">
        <v>0.7</v>
      </c>
      <c r="L281" s="7">
        <v>20.7</v>
      </c>
      <c r="M281" s="7">
        <v>46.1</v>
      </c>
      <c r="N281" s="7">
        <v>7.1</v>
      </c>
      <c r="O281" s="7">
        <v>0.64</v>
      </c>
    </row>
    <row r="282" spans="1:15" ht="14.4" x14ac:dyDescent="0.3">
      <c r="A282" s="36"/>
      <c r="B282" s="37" t="s">
        <v>118</v>
      </c>
      <c r="C282" s="125">
        <v>36</v>
      </c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</row>
    <row r="283" spans="1:15" ht="14.4" x14ac:dyDescent="0.3">
      <c r="A283" s="36"/>
      <c r="B283" s="37" t="s">
        <v>95</v>
      </c>
      <c r="C283" s="125">
        <v>17</v>
      </c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</row>
    <row r="284" spans="1:15" ht="14.4" x14ac:dyDescent="0.3">
      <c r="A284" s="30"/>
      <c r="B284" s="76" t="s">
        <v>135</v>
      </c>
      <c r="C284" s="125">
        <v>2</v>
      </c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</row>
    <row r="285" spans="1:15" ht="14.4" x14ac:dyDescent="0.3">
      <c r="A285" s="30"/>
      <c r="B285" s="76" t="s">
        <v>96</v>
      </c>
      <c r="C285" s="125">
        <v>6</v>
      </c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</row>
    <row r="286" spans="1:15" ht="14.4" x14ac:dyDescent="0.3">
      <c r="A286" s="25"/>
      <c r="B286" s="37" t="s">
        <v>299</v>
      </c>
      <c r="C286" s="125">
        <v>4</v>
      </c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</row>
    <row r="287" spans="1:15" ht="15" thickBot="1" x14ac:dyDescent="0.35">
      <c r="A287" s="55"/>
      <c r="B287" s="199" t="s">
        <v>98</v>
      </c>
      <c r="C287" s="200">
        <v>2</v>
      </c>
      <c r="D287" s="140"/>
      <c r="E287" s="140"/>
      <c r="F287" s="140"/>
      <c r="G287" s="140"/>
      <c r="H287" s="140"/>
      <c r="I287" s="140"/>
      <c r="J287" s="140"/>
      <c r="K287" s="140"/>
      <c r="L287" s="140"/>
      <c r="M287" s="140"/>
      <c r="N287" s="140"/>
      <c r="O287" s="140"/>
    </row>
    <row r="288" spans="1:15" ht="15" thickBot="1" x14ac:dyDescent="0.35">
      <c r="A288" s="201"/>
      <c r="B288" s="202" t="s">
        <v>275</v>
      </c>
      <c r="C288" s="203">
        <v>200</v>
      </c>
      <c r="D288" s="204">
        <v>5.8</v>
      </c>
      <c r="E288" s="204">
        <v>5</v>
      </c>
      <c r="F288" s="204">
        <v>9.6</v>
      </c>
      <c r="G288" s="204">
        <v>106</v>
      </c>
      <c r="H288" s="204">
        <v>0.08</v>
      </c>
      <c r="I288" s="204">
        <v>2.6</v>
      </c>
      <c r="J288" s="204">
        <v>0.04</v>
      </c>
      <c r="K288" s="204">
        <v>0</v>
      </c>
      <c r="L288" s="204">
        <v>240</v>
      </c>
      <c r="M288" s="204">
        <v>180</v>
      </c>
      <c r="N288" s="204">
        <v>28</v>
      </c>
      <c r="O288" s="205">
        <v>0.2</v>
      </c>
    </row>
    <row r="289" spans="1:15" ht="15" thickBot="1" x14ac:dyDescent="0.35">
      <c r="A289" s="201"/>
      <c r="B289" s="202" t="s">
        <v>315</v>
      </c>
      <c r="C289" s="235">
        <v>350</v>
      </c>
      <c r="D289" s="133"/>
      <c r="E289" s="133"/>
      <c r="F289" s="133"/>
      <c r="G289" s="133"/>
      <c r="H289" s="133"/>
      <c r="I289" s="133"/>
      <c r="J289" s="133"/>
      <c r="K289" s="133"/>
      <c r="L289" s="133"/>
      <c r="M289" s="133"/>
      <c r="N289" s="133"/>
      <c r="O289" s="258"/>
    </row>
    <row r="290" spans="1:15" ht="16.2" thickBot="1" x14ac:dyDescent="0.35">
      <c r="A290" s="39"/>
      <c r="B290" s="40" t="s">
        <v>22</v>
      </c>
      <c r="C290" s="206"/>
      <c r="D290" s="195">
        <f t="shared" ref="D290:O290" si="8">D207+D222+D253+D280</f>
        <v>111.22999999999999</v>
      </c>
      <c r="E290" s="198">
        <f t="shared" si="8"/>
        <v>91.200000000000017</v>
      </c>
      <c r="F290" s="195">
        <f t="shared" si="8"/>
        <v>389.38</v>
      </c>
      <c r="G290" s="195">
        <f t="shared" si="8"/>
        <v>2471.29</v>
      </c>
      <c r="H290" s="195">
        <f t="shared" si="8"/>
        <v>1.01</v>
      </c>
      <c r="I290" s="195">
        <f t="shared" si="8"/>
        <v>52.550000000000004</v>
      </c>
      <c r="J290" s="195">
        <f t="shared" si="8"/>
        <v>123.47000000000001</v>
      </c>
      <c r="K290" s="195">
        <f t="shared" si="8"/>
        <v>18.13</v>
      </c>
      <c r="L290" s="195">
        <f t="shared" si="8"/>
        <v>730.36999999999989</v>
      </c>
      <c r="M290" s="195">
        <f t="shared" si="8"/>
        <v>1279.1699999999998</v>
      </c>
      <c r="N290" s="195">
        <f t="shared" si="8"/>
        <v>339.05</v>
      </c>
      <c r="O290" s="196">
        <f t="shared" si="8"/>
        <v>17.190000000000001</v>
      </c>
    </row>
    <row r="291" spans="1:15" ht="15.6" x14ac:dyDescent="0.3">
      <c r="A291" s="59"/>
      <c r="B291" s="60"/>
      <c r="C291" s="185"/>
      <c r="D291" s="185"/>
      <c r="E291" s="185"/>
      <c r="F291" s="185"/>
      <c r="G291" s="185"/>
      <c r="H291" s="185"/>
      <c r="I291" s="185"/>
      <c r="J291" s="185"/>
      <c r="K291" s="185"/>
      <c r="L291" s="185"/>
      <c r="M291" s="185"/>
      <c r="N291" s="185"/>
      <c r="O291" s="185"/>
    </row>
    <row r="292" spans="1:15" ht="18" x14ac:dyDescent="0.3">
      <c r="A292" s="147"/>
      <c r="B292" s="197" t="s">
        <v>172</v>
      </c>
      <c r="C292" s="185"/>
      <c r="D292" s="185"/>
      <c r="E292" s="185"/>
      <c r="F292" s="185"/>
      <c r="G292" s="185"/>
      <c r="H292" s="185"/>
      <c r="I292" s="185"/>
      <c r="J292" s="185"/>
      <c r="K292" s="185"/>
      <c r="L292" s="185"/>
      <c r="M292" s="185"/>
      <c r="N292" s="185"/>
      <c r="O292" s="185"/>
    </row>
    <row r="293" spans="1:15" x14ac:dyDescent="0.3">
      <c r="A293" s="270"/>
      <c r="B293" s="271" t="s">
        <v>305</v>
      </c>
      <c r="C293" s="185"/>
      <c r="D293" s="185"/>
      <c r="E293" s="185"/>
      <c r="F293" s="185"/>
      <c r="G293" s="185"/>
      <c r="H293" s="185"/>
      <c r="I293" s="185"/>
      <c r="J293" s="185"/>
      <c r="K293" s="185"/>
      <c r="L293" s="185"/>
      <c r="M293" s="185"/>
      <c r="N293" s="185"/>
      <c r="O293" s="185"/>
    </row>
    <row r="294" spans="1:15" ht="14.4" thickBot="1" x14ac:dyDescent="0.35">
      <c r="A294" s="270"/>
      <c r="B294" s="271"/>
      <c r="C294" s="185"/>
      <c r="D294" s="185"/>
      <c r="E294" s="185"/>
      <c r="F294" s="185"/>
      <c r="G294" s="185"/>
      <c r="H294" s="185"/>
      <c r="I294" s="185"/>
      <c r="J294" s="185"/>
      <c r="K294" s="185"/>
      <c r="L294" s="185"/>
      <c r="M294" s="185"/>
      <c r="N294" s="185"/>
      <c r="O294" s="185"/>
    </row>
    <row r="295" spans="1:15" s="11" customFormat="1" ht="13.5" customHeight="1" thickBot="1" x14ac:dyDescent="0.35">
      <c r="A295" s="279" t="s">
        <v>5</v>
      </c>
      <c r="B295" s="273" t="s">
        <v>83</v>
      </c>
      <c r="C295" s="274" t="s">
        <v>84</v>
      </c>
      <c r="D295" s="267" t="s">
        <v>3</v>
      </c>
      <c r="E295" s="267"/>
      <c r="F295" s="267"/>
      <c r="G295" s="267" t="s">
        <v>85</v>
      </c>
      <c r="H295" s="267" t="s">
        <v>1</v>
      </c>
      <c r="I295" s="267"/>
      <c r="J295" s="267"/>
      <c r="K295" s="267"/>
      <c r="L295" s="268" t="s">
        <v>2</v>
      </c>
      <c r="M295" s="268"/>
      <c r="N295" s="268"/>
      <c r="O295" s="268"/>
    </row>
    <row r="296" spans="1:15" ht="27.6" x14ac:dyDescent="0.3">
      <c r="A296" s="280"/>
      <c r="B296" s="273"/>
      <c r="C296" s="274"/>
      <c r="D296" s="150" t="s">
        <v>86</v>
      </c>
      <c r="E296" s="150" t="s">
        <v>87</v>
      </c>
      <c r="F296" s="150" t="s">
        <v>88</v>
      </c>
      <c r="G296" s="267"/>
      <c r="H296" s="150" t="s">
        <v>89</v>
      </c>
      <c r="I296" s="150" t="s">
        <v>90</v>
      </c>
      <c r="J296" s="150" t="s">
        <v>91</v>
      </c>
      <c r="K296" s="150" t="s">
        <v>92</v>
      </c>
      <c r="L296" s="150" t="s">
        <v>93</v>
      </c>
      <c r="M296" s="150" t="s">
        <v>94</v>
      </c>
      <c r="N296" s="150" t="s">
        <v>0</v>
      </c>
      <c r="O296" s="23" t="s">
        <v>4</v>
      </c>
    </row>
    <row r="297" spans="1:15" ht="15" thickBot="1" x14ac:dyDescent="0.35">
      <c r="A297" s="282"/>
      <c r="B297" s="171" t="s">
        <v>245</v>
      </c>
      <c r="C297" s="172" t="s">
        <v>177</v>
      </c>
      <c r="D297" s="198">
        <f t="shared" ref="D297:O297" si="9">D298+D304+D308</f>
        <v>23.36</v>
      </c>
      <c r="E297" s="195">
        <f t="shared" si="9"/>
        <v>28.279999999999998</v>
      </c>
      <c r="F297" s="195">
        <f>F298+F304+F308+F312</f>
        <v>91.22</v>
      </c>
      <c r="G297" s="195">
        <f>G298+G304+G308+G312</f>
        <v>760.68</v>
      </c>
      <c r="H297" s="195">
        <f t="shared" si="9"/>
        <v>0.18</v>
      </c>
      <c r="I297" s="195">
        <f t="shared" si="9"/>
        <v>3.1</v>
      </c>
      <c r="J297" s="195">
        <f t="shared" si="9"/>
        <v>192.6</v>
      </c>
      <c r="K297" s="195">
        <f t="shared" si="9"/>
        <v>0.95</v>
      </c>
      <c r="L297" s="195">
        <f t="shared" si="9"/>
        <v>761.30000000000007</v>
      </c>
      <c r="M297" s="195">
        <f t="shared" si="9"/>
        <v>586.12</v>
      </c>
      <c r="N297" s="195">
        <f t="shared" si="9"/>
        <v>81.740000000000009</v>
      </c>
      <c r="O297" s="196">
        <f t="shared" si="9"/>
        <v>4.43</v>
      </c>
    </row>
    <row r="298" spans="1:15" s="11" customFormat="1" ht="14.4" x14ac:dyDescent="0.3">
      <c r="A298" s="169">
        <v>231</v>
      </c>
      <c r="B298" s="153" t="s">
        <v>214</v>
      </c>
      <c r="C298" s="170">
        <v>250</v>
      </c>
      <c r="D298" s="141">
        <v>14.86</v>
      </c>
      <c r="E298" s="141">
        <v>17.88</v>
      </c>
      <c r="F298" s="141">
        <v>61.82</v>
      </c>
      <c r="G298" s="141">
        <v>514.67999999999995</v>
      </c>
      <c r="H298" s="141">
        <v>0.13</v>
      </c>
      <c r="I298" s="141">
        <v>2.7</v>
      </c>
      <c r="J298" s="141">
        <v>120.8</v>
      </c>
      <c r="K298" s="141">
        <v>0.65</v>
      </c>
      <c r="L298" s="141">
        <v>495.4</v>
      </c>
      <c r="M298" s="141">
        <v>404.72</v>
      </c>
      <c r="N298" s="141">
        <v>57.34</v>
      </c>
      <c r="O298" s="141">
        <v>3.19</v>
      </c>
    </row>
    <row r="299" spans="1:15" ht="14.4" x14ac:dyDescent="0.3">
      <c r="A299" s="36"/>
      <c r="B299" s="37" t="s">
        <v>215</v>
      </c>
      <c r="C299" s="125">
        <v>39.799999999999997</v>
      </c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136"/>
    </row>
    <row r="300" spans="1:15" ht="14.4" x14ac:dyDescent="0.3">
      <c r="A300" s="36"/>
      <c r="B300" s="37" t="s">
        <v>95</v>
      </c>
      <c r="C300" s="125">
        <v>5</v>
      </c>
      <c r="D300" s="7"/>
      <c r="E300" s="7"/>
      <c r="F300" s="7"/>
      <c r="G300" s="7"/>
      <c r="H300" s="7"/>
      <c r="I300" s="7"/>
      <c r="J300" s="7"/>
      <c r="K300" s="136"/>
      <c r="L300" s="7"/>
      <c r="M300" s="7"/>
      <c r="N300" s="7"/>
      <c r="O300" s="136"/>
    </row>
    <row r="301" spans="1:15" ht="14.4" x14ac:dyDescent="0.3">
      <c r="A301" s="36"/>
      <c r="B301" s="37" t="s">
        <v>99</v>
      </c>
      <c r="C301" s="125">
        <v>100</v>
      </c>
      <c r="D301" s="133"/>
      <c r="E301" s="133"/>
      <c r="F301" s="133"/>
      <c r="G301" s="7"/>
      <c r="H301" s="7"/>
      <c r="I301" s="7"/>
      <c r="J301" s="7"/>
      <c r="K301" s="7"/>
      <c r="L301" s="7"/>
      <c r="M301" s="7"/>
      <c r="N301" s="7"/>
      <c r="O301" s="7"/>
    </row>
    <row r="302" spans="1:15" ht="14.4" x14ac:dyDescent="0.3">
      <c r="A302" s="30"/>
      <c r="B302" s="76" t="s">
        <v>96</v>
      </c>
      <c r="C302" s="137">
        <v>5</v>
      </c>
      <c r="D302" s="134"/>
      <c r="E302" s="134"/>
      <c r="F302" s="134"/>
      <c r="G302" s="138"/>
      <c r="H302" s="134"/>
      <c r="I302" s="135"/>
      <c r="J302" s="134"/>
      <c r="K302" s="134"/>
      <c r="L302" s="134"/>
      <c r="M302" s="134"/>
      <c r="N302" s="134"/>
      <c r="O302" s="134"/>
    </row>
    <row r="303" spans="1:15" ht="14.4" x14ac:dyDescent="0.3">
      <c r="A303" s="36"/>
      <c r="B303" s="37" t="s">
        <v>216</v>
      </c>
      <c r="C303" s="125">
        <v>1</v>
      </c>
      <c r="D303" s="134"/>
      <c r="E303" s="134"/>
      <c r="F303" s="134"/>
      <c r="G303" s="129"/>
      <c r="H303" s="129"/>
      <c r="I303" s="130"/>
      <c r="J303" s="129"/>
      <c r="K303" s="130"/>
      <c r="L303" s="284"/>
      <c r="M303" s="284"/>
      <c r="N303" s="284"/>
      <c r="O303" s="284"/>
    </row>
    <row r="304" spans="1:15" ht="14.4" x14ac:dyDescent="0.3">
      <c r="A304" s="36">
        <v>63</v>
      </c>
      <c r="B304" s="90" t="s">
        <v>300</v>
      </c>
      <c r="C304" s="126">
        <v>35</v>
      </c>
      <c r="D304" s="6">
        <v>6.9</v>
      </c>
      <c r="E304" s="129">
        <v>9.1</v>
      </c>
      <c r="F304" s="129">
        <v>9.9</v>
      </c>
      <c r="G304" s="131">
        <v>149</v>
      </c>
      <c r="H304" s="131">
        <v>0.03</v>
      </c>
      <c r="I304" s="131">
        <v>0.1</v>
      </c>
      <c r="J304" s="129">
        <v>62.3</v>
      </c>
      <c r="K304" s="130">
        <v>0.3</v>
      </c>
      <c r="L304" s="129">
        <v>206.8</v>
      </c>
      <c r="M304" s="129">
        <v>135.5</v>
      </c>
      <c r="N304" s="129">
        <v>13.9</v>
      </c>
      <c r="O304" s="129">
        <v>0.37</v>
      </c>
    </row>
    <row r="305" spans="1:15" s="11" customFormat="1" ht="14.4" x14ac:dyDescent="0.3">
      <c r="A305" s="36"/>
      <c r="B305" s="37" t="s">
        <v>175</v>
      </c>
      <c r="C305" s="125">
        <v>20</v>
      </c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</row>
    <row r="306" spans="1:15" ht="14.4" x14ac:dyDescent="0.3">
      <c r="A306" s="36"/>
      <c r="B306" s="37" t="s">
        <v>96</v>
      </c>
      <c r="C306" s="125">
        <v>5</v>
      </c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</row>
    <row r="307" spans="1:15" ht="14.4" x14ac:dyDescent="0.3">
      <c r="A307" s="36"/>
      <c r="B307" s="37" t="s">
        <v>42</v>
      </c>
      <c r="C307" s="125">
        <v>20</v>
      </c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</row>
    <row r="308" spans="1:15" ht="14.4" x14ac:dyDescent="0.3">
      <c r="A308" s="30">
        <v>460</v>
      </c>
      <c r="B308" s="91" t="s">
        <v>53</v>
      </c>
      <c r="C308" s="126">
        <v>200</v>
      </c>
      <c r="D308" s="7">
        <v>1.6</v>
      </c>
      <c r="E308" s="7">
        <v>1.3</v>
      </c>
      <c r="F308" s="7">
        <v>11.5</v>
      </c>
      <c r="G308" s="7">
        <v>64</v>
      </c>
      <c r="H308" s="7">
        <v>0.02</v>
      </c>
      <c r="I308" s="7">
        <v>0.3</v>
      </c>
      <c r="J308" s="7">
        <v>9.5</v>
      </c>
      <c r="K308" s="7">
        <v>0</v>
      </c>
      <c r="L308" s="7">
        <v>59.1</v>
      </c>
      <c r="M308" s="7">
        <v>45.9</v>
      </c>
      <c r="N308" s="7">
        <v>10.5</v>
      </c>
      <c r="O308" s="7">
        <v>0.87</v>
      </c>
    </row>
    <row r="309" spans="1:15" ht="14.4" x14ac:dyDescent="0.3">
      <c r="A309" s="30"/>
      <c r="B309" s="37" t="s">
        <v>99</v>
      </c>
      <c r="C309" s="125">
        <v>50</v>
      </c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</row>
    <row r="310" spans="1:15" ht="14.4" x14ac:dyDescent="0.3">
      <c r="A310" s="30"/>
      <c r="B310" s="37" t="s">
        <v>95</v>
      </c>
      <c r="C310" s="125">
        <v>10</v>
      </c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</row>
    <row r="311" spans="1:15" ht="14.4" x14ac:dyDescent="0.3">
      <c r="A311" s="30"/>
      <c r="B311" s="76" t="s">
        <v>123</v>
      </c>
      <c r="C311" s="125">
        <v>1</v>
      </c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</row>
    <row r="312" spans="1:15" ht="14.4" x14ac:dyDescent="0.3">
      <c r="A312" s="30"/>
      <c r="B312" s="91" t="s">
        <v>59</v>
      </c>
      <c r="C312" s="126">
        <v>100</v>
      </c>
      <c r="D312" s="7">
        <v>0</v>
      </c>
      <c r="E312" s="7">
        <v>0</v>
      </c>
      <c r="F312" s="7">
        <v>8</v>
      </c>
      <c r="G312" s="7">
        <v>33</v>
      </c>
      <c r="H312" s="7"/>
      <c r="I312" s="7"/>
      <c r="J312" s="7"/>
      <c r="K312" s="7"/>
      <c r="L312" s="7"/>
      <c r="M312" s="7"/>
      <c r="N312" s="7"/>
      <c r="O312" s="7"/>
    </row>
    <row r="313" spans="1:15" ht="14.4" x14ac:dyDescent="0.3">
      <c r="A313" s="30"/>
      <c r="B313" s="91" t="s">
        <v>312</v>
      </c>
      <c r="C313" s="126">
        <f>C298+C304+C308+C312</f>
        <v>585</v>
      </c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</row>
    <row r="314" spans="1:15" ht="14.4" x14ac:dyDescent="0.3">
      <c r="A314" s="25"/>
      <c r="B314" s="90" t="s">
        <v>217</v>
      </c>
      <c r="C314" s="7"/>
      <c r="D314" s="8">
        <f t="shared" ref="D314:O314" si="10">D315+D317+D325+D333+D337+D341+D342</f>
        <v>31.23</v>
      </c>
      <c r="E314" s="8">
        <f t="shared" si="10"/>
        <v>27.060000000000002</v>
      </c>
      <c r="F314" s="8">
        <f t="shared" si="10"/>
        <v>113.44000000000001</v>
      </c>
      <c r="G314" s="8">
        <f t="shared" si="10"/>
        <v>820.92</v>
      </c>
      <c r="H314" s="8">
        <f t="shared" si="10"/>
        <v>1.1400000000000001</v>
      </c>
      <c r="I314" s="8">
        <f t="shared" si="10"/>
        <v>39.299999999999997</v>
      </c>
      <c r="J314" s="8">
        <f t="shared" si="10"/>
        <v>81.58</v>
      </c>
      <c r="K314" s="8">
        <f t="shared" si="10"/>
        <v>5.9099999999999993</v>
      </c>
      <c r="L314" s="8">
        <f t="shared" si="10"/>
        <v>147.22</v>
      </c>
      <c r="M314" s="8">
        <f t="shared" si="10"/>
        <v>377.2</v>
      </c>
      <c r="N314" s="8">
        <f t="shared" si="10"/>
        <v>106.34</v>
      </c>
      <c r="O314" s="8">
        <f t="shared" si="10"/>
        <v>8.9499999999999993</v>
      </c>
    </row>
    <row r="315" spans="1:15" ht="14.4" x14ac:dyDescent="0.3">
      <c r="A315" s="30"/>
      <c r="B315" s="91" t="s">
        <v>43</v>
      </c>
      <c r="C315" s="126">
        <v>100</v>
      </c>
      <c r="D315" s="7">
        <v>1.1000000000000001</v>
      </c>
      <c r="E315" s="7">
        <v>0.2</v>
      </c>
      <c r="F315" s="7">
        <v>3.8</v>
      </c>
      <c r="G315" s="7">
        <v>24</v>
      </c>
      <c r="H315" s="7">
        <v>0.06</v>
      </c>
      <c r="I315" s="7">
        <v>25</v>
      </c>
      <c r="J315" s="7">
        <v>0</v>
      </c>
      <c r="K315" s="7">
        <v>0.7</v>
      </c>
      <c r="L315" s="7">
        <v>14</v>
      </c>
      <c r="M315" s="7">
        <v>26</v>
      </c>
      <c r="N315" s="7">
        <v>20</v>
      </c>
      <c r="O315" s="7">
        <v>0.9</v>
      </c>
    </row>
    <row r="316" spans="1:15" ht="14.4" x14ac:dyDescent="0.3">
      <c r="A316" s="36"/>
      <c r="B316" s="37" t="s">
        <v>218</v>
      </c>
      <c r="C316" s="125">
        <v>100</v>
      </c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</row>
    <row r="317" spans="1:15" ht="14.4" x14ac:dyDescent="0.3">
      <c r="A317" s="36">
        <v>104</v>
      </c>
      <c r="B317" s="90" t="s">
        <v>29</v>
      </c>
      <c r="C317" s="126">
        <v>250</v>
      </c>
      <c r="D317" s="7">
        <v>1.57</v>
      </c>
      <c r="E317" s="7">
        <v>4.5</v>
      </c>
      <c r="F317" s="7">
        <v>5.7</v>
      </c>
      <c r="G317" s="7">
        <v>70</v>
      </c>
      <c r="H317" s="7">
        <v>0.05</v>
      </c>
      <c r="I317" s="7">
        <v>11.9</v>
      </c>
      <c r="J317" s="7">
        <v>0</v>
      </c>
      <c r="K317" s="7">
        <v>2.35</v>
      </c>
      <c r="L317" s="7">
        <v>37.049999999999997</v>
      </c>
      <c r="M317" s="7">
        <v>46.65</v>
      </c>
      <c r="N317" s="7">
        <v>20.3</v>
      </c>
      <c r="O317" s="7">
        <v>0.78</v>
      </c>
    </row>
    <row r="318" spans="1:15" ht="14.4" x14ac:dyDescent="0.3">
      <c r="A318" s="36"/>
      <c r="B318" s="37" t="s">
        <v>103</v>
      </c>
      <c r="C318" s="125">
        <v>2.5</v>
      </c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</row>
    <row r="319" spans="1:15" ht="14.4" x14ac:dyDescent="0.3">
      <c r="A319" s="36"/>
      <c r="B319" s="37" t="s">
        <v>106</v>
      </c>
      <c r="C319" s="125">
        <v>9.75</v>
      </c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</row>
    <row r="320" spans="1:15" ht="14.4" x14ac:dyDescent="0.3">
      <c r="A320" s="36"/>
      <c r="B320" s="37" t="s">
        <v>105</v>
      </c>
      <c r="C320" s="125">
        <v>10.07</v>
      </c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</row>
    <row r="321" spans="1:15" ht="14.4" x14ac:dyDescent="0.3">
      <c r="A321" s="30"/>
      <c r="B321" s="76" t="s">
        <v>216</v>
      </c>
      <c r="C321" s="125">
        <v>2</v>
      </c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</row>
    <row r="322" spans="1:15" s="11" customFormat="1" ht="14.4" x14ac:dyDescent="0.3">
      <c r="A322" s="36"/>
      <c r="B322" s="37" t="s">
        <v>107</v>
      </c>
      <c r="C322" s="125">
        <v>35</v>
      </c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</row>
    <row r="323" spans="1:15" ht="14.4" x14ac:dyDescent="0.3">
      <c r="A323" s="36"/>
      <c r="B323" s="37" t="s">
        <v>124</v>
      </c>
      <c r="C323" s="125">
        <v>30</v>
      </c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</row>
    <row r="324" spans="1:15" ht="14.4" x14ac:dyDescent="0.3">
      <c r="A324" s="36"/>
      <c r="B324" s="37" t="s">
        <v>110</v>
      </c>
      <c r="C324" s="125">
        <v>5</v>
      </c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</row>
    <row r="325" spans="1:15" ht="14.4" x14ac:dyDescent="0.3">
      <c r="A325" s="36">
        <v>326</v>
      </c>
      <c r="B325" s="90" t="s">
        <v>219</v>
      </c>
      <c r="C325" s="126">
        <v>120</v>
      </c>
      <c r="D325" s="7">
        <v>14.6</v>
      </c>
      <c r="E325" s="7">
        <v>14.6</v>
      </c>
      <c r="F325" s="7">
        <v>3.06</v>
      </c>
      <c r="G325" s="7">
        <v>196</v>
      </c>
      <c r="H325" s="7">
        <v>0</v>
      </c>
      <c r="I325" s="7">
        <v>0.3</v>
      </c>
      <c r="J325" s="7">
        <v>40.4</v>
      </c>
      <c r="K325" s="7">
        <v>0.5</v>
      </c>
      <c r="L325" s="7">
        <v>41.13</v>
      </c>
      <c r="M325" s="7">
        <v>130.6</v>
      </c>
      <c r="N325" s="7">
        <v>17.899999999999999</v>
      </c>
      <c r="O325" s="7">
        <v>2.78</v>
      </c>
    </row>
    <row r="326" spans="1:15" ht="14.4" x14ac:dyDescent="0.3">
      <c r="A326" s="36"/>
      <c r="B326" s="37" t="s">
        <v>220</v>
      </c>
      <c r="C326" s="125">
        <v>100.6</v>
      </c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</row>
    <row r="327" spans="1:15" ht="14.4" x14ac:dyDescent="0.3">
      <c r="A327" s="36"/>
      <c r="B327" s="37" t="s">
        <v>104</v>
      </c>
      <c r="C327" s="125">
        <v>35.33</v>
      </c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</row>
    <row r="328" spans="1:15" ht="14.4" x14ac:dyDescent="0.3">
      <c r="A328" s="36"/>
      <c r="B328" s="37" t="s">
        <v>96</v>
      </c>
      <c r="C328" s="125">
        <v>2.2599999999999998</v>
      </c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</row>
    <row r="329" spans="1:15" ht="14.4" x14ac:dyDescent="0.3">
      <c r="A329" s="30"/>
      <c r="B329" s="76" t="s">
        <v>105</v>
      </c>
      <c r="C329" s="125">
        <v>4.4000000000000004</v>
      </c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</row>
    <row r="330" spans="1:15" ht="14.4" x14ac:dyDescent="0.3">
      <c r="A330" s="36"/>
      <c r="B330" s="37" t="s">
        <v>216</v>
      </c>
      <c r="C330" s="125">
        <v>0.6</v>
      </c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</row>
    <row r="331" spans="1:15" ht="14.4" x14ac:dyDescent="0.3">
      <c r="A331" s="36"/>
      <c r="B331" s="37" t="s">
        <v>106</v>
      </c>
      <c r="C331" s="125">
        <v>8.26</v>
      </c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</row>
    <row r="332" spans="1:15" ht="14.4" x14ac:dyDescent="0.3">
      <c r="A332" s="36"/>
      <c r="B332" s="37" t="s">
        <v>118</v>
      </c>
      <c r="C332" s="125">
        <v>2.2599999999999998</v>
      </c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</row>
    <row r="333" spans="1:15" ht="14.4" x14ac:dyDescent="0.3">
      <c r="A333" s="36">
        <v>256</v>
      </c>
      <c r="B333" s="90" t="s">
        <v>20</v>
      </c>
      <c r="C333" s="126">
        <v>180</v>
      </c>
      <c r="D333" s="7">
        <v>6.66</v>
      </c>
      <c r="E333" s="7">
        <v>6.66</v>
      </c>
      <c r="F333" s="7">
        <v>35.479999999999997</v>
      </c>
      <c r="G333" s="7">
        <v>228.42</v>
      </c>
      <c r="H333" s="7">
        <v>7.0000000000000007E-2</v>
      </c>
      <c r="I333" s="7">
        <v>0</v>
      </c>
      <c r="J333" s="7">
        <v>41.18</v>
      </c>
      <c r="K333" s="7">
        <v>1.01</v>
      </c>
      <c r="L333" s="7">
        <v>16.54</v>
      </c>
      <c r="M333" s="7">
        <v>54.45</v>
      </c>
      <c r="N333" s="7">
        <v>10.64</v>
      </c>
      <c r="O333" s="7">
        <v>1.29</v>
      </c>
    </row>
    <row r="334" spans="1:15" ht="14.4" x14ac:dyDescent="0.3">
      <c r="A334" s="36"/>
      <c r="B334" s="37" t="s">
        <v>216</v>
      </c>
      <c r="C334" s="125">
        <v>3.06</v>
      </c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</row>
    <row r="335" spans="1:15" ht="14.4" x14ac:dyDescent="0.3">
      <c r="A335" s="36"/>
      <c r="B335" s="37" t="s">
        <v>96</v>
      </c>
      <c r="C335" s="125">
        <v>8.1</v>
      </c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</row>
    <row r="336" spans="1:15" ht="14.4" x14ac:dyDescent="0.3">
      <c r="A336" s="30"/>
      <c r="B336" s="76" t="s">
        <v>119</v>
      </c>
      <c r="C336" s="125">
        <v>61.2</v>
      </c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</row>
    <row r="337" spans="1:15" ht="14.4" x14ac:dyDescent="0.3">
      <c r="A337" s="36">
        <v>489</v>
      </c>
      <c r="B337" s="90" t="s">
        <v>48</v>
      </c>
      <c r="C337" s="126">
        <v>200</v>
      </c>
      <c r="D337" s="7">
        <v>0.2</v>
      </c>
      <c r="E337" s="7">
        <v>0.1</v>
      </c>
      <c r="F337" s="7">
        <v>24.1</v>
      </c>
      <c r="G337" s="7">
        <v>98</v>
      </c>
      <c r="H337" s="7">
        <v>0</v>
      </c>
      <c r="I337" s="7">
        <v>2.1</v>
      </c>
      <c r="J337" s="7">
        <v>0</v>
      </c>
      <c r="K337" s="7">
        <v>0.1</v>
      </c>
      <c r="L337" s="7">
        <v>11</v>
      </c>
      <c r="M337" s="7">
        <v>8</v>
      </c>
      <c r="N337" s="7">
        <v>7</v>
      </c>
      <c r="O337" s="7">
        <v>0.7</v>
      </c>
    </row>
    <row r="338" spans="1:15" ht="14.4" x14ac:dyDescent="0.3">
      <c r="A338" s="36"/>
      <c r="B338" s="37" t="s">
        <v>120</v>
      </c>
      <c r="C338" s="125">
        <v>23</v>
      </c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</row>
    <row r="339" spans="1:15" ht="14.4" x14ac:dyDescent="0.3">
      <c r="A339" s="36"/>
      <c r="B339" s="37" t="s">
        <v>95</v>
      </c>
      <c r="C339" s="125">
        <v>10</v>
      </c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</row>
    <row r="340" spans="1:15" ht="14.4" x14ac:dyDescent="0.3">
      <c r="A340" s="36"/>
      <c r="B340" s="37" t="s">
        <v>138</v>
      </c>
      <c r="C340" s="125">
        <v>26.4</v>
      </c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</row>
    <row r="341" spans="1:15" ht="14.4" x14ac:dyDescent="0.3">
      <c r="A341" s="36"/>
      <c r="B341" s="90" t="s">
        <v>42</v>
      </c>
      <c r="C341" s="126">
        <v>40</v>
      </c>
      <c r="D341" s="7">
        <v>3.8</v>
      </c>
      <c r="E341" s="7">
        <v>0.4</v>
      </c>
      <c r="F341" s="7">
        <v>24.6</v>
      </c>
      <c r="G341" s="7">
        <v>117.5</v>
      </c>
      <c r="H341" s="7">
        <v>0.06</v>
      </c>
      <c r="I341" s="7">
        <v>0</v>
      </c>
      <c r="J341" s="7">
        <v>0</v>
      </c>
      <c r="K341" s="7">
        <v>0.55000000000000004</v>
      </c>
      <c r="L341" s="7">
        <v>10</v>
      </c>
      <c r="M341" s="7">
        <v>32.5</v>
      </c>
      <c r="N341" s="7">
        <v>7</v>
      </c>
      <c r="O341" s="7">
        <v>0.55000000000000004</v>
      </c>
    </row>
    <row r="342" spans="1:15" ht="14.4" x14ac:dyDescent="0.3">
      <c r="A342" s="36"/>
      <c r="B342" s="90" t="s">
        <v>26</v>
      </c>
      <c r="C342" s="126">
        <v>40</v>
      </c>
      <c r="D342" s="7">
        <v>3.3</v>
      </c>
      <c r="E342" s="7">
        <v>0.6</v>
      </c>
      <c r="F342" s="7">
        <v>16.7</v>
      </c>
      <c r="G342" s="7">
        <v>87</v>
      </c>
      <c r="H342" s="7">
        <v>0.9</v>
      </c>
      <c r="I342" s="7">
        <v>0</v>
      </c>
      <c r="J342" s="7">
        <v>0</v>
      </c>
      <c r="K342" s="7">
        <v>0.7</v>
      </c>
      <c r="L342" s="7">
        <v>17.5</v>
      </c>
      <c r="M342" s="7">
        <v>79</v>
      </c>
      <c r="N342" s="7">
        <v>23.5</v>
      </c>
      <c r="O342" s="7">
        <v>1.95</v>
      </c>
    </row>
    <row r="343" spans="1:15" ht="14.4" x14ac:dyDescent="0.3">
      <c r="A343" s="36"/>
      <c r="B343" s="90" t="s">
        <v>326</v>
      </c>
      <c r="C343" s="126">
        <f>C315+C317+C325+C333+C337+C341+C342</f>
        <v>930</v>
      </c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</row>
    <row r="344" spans="1:15" ht="14.4" x14ac:dyDescent="0.3">
      <c r="A344" s="30"/>
      <c r="B344" s="91" t="s">
        <v>221</v>
      </c>
      <c r="C344" s="7"/>
      <c r="D344" s="8">
        <f>D345+D351+D358+D362+D366+D367</f>
        <v>26.79</v>
      </c>
      <c r="E344" s="8">
        <f>E345+E351+E358+E366+E367</f>
        <v>16.669999999999998</v>
      </c>
      <c r="F344" s="8">
        <f>F345+F351+F358+F362+F366+F367</f>
        <v>104.54</v>
      </c>
      <c r="G344" s="8">
        <f>G345+G351+G358+G362+G366+G367</f>
        <v>678.41000000000008</v>
      </c>
      <c r="H344" s="8">
        <f>H345+H351+H358+H362+H366+H367</f>
        <v>0.28000000000000003</v>
      </c>
      <c r="I344" s="8">
        <f>I345+I351+I358+I366+I367</f>
        <v>2.2999999999999998</v>
      </c>
      <c r="J344" s="8">
        <f t="shared" ref="J344:O344" si="11">J345+J351+J358+J362+J366+J367</f>
        <v>98.300000000000011</v>
      </c>
      <c r="K344" s="8">
        <f t="shared" si="11"/>
        <v>4.88</v>
      </c>
      <c r="L344" s="8">
        <f t="shared" si="11"/>
        <v>136.04000000000002</v>
      </c>
      <c r="M344" s="8">
        <f t="shared" si="11"/>
        <v>450.48</v>
      </c>
      <c r="N344" s="8">
        <f t="shared" si="11"/>
        <v>103.46</v>
      </c>
      <c r="O344" s="8">
        <f t="shared" si="11"/>
        <v>4.4800000000000004</v>
      </c>
    </row>
    <row r="345" spans="1:15" ht="14.4" x14ac:dyDescent="0.3">
      <c r="A345" s="36">
        <v>131</v>
      </c>
      <c r="B345" s="90" t="s">
        <v>77</v>
      </c>
      <c r="C345" s="126">
        <v>250</v>
      </c>
      <c r="D345" s="7">
        <v>0.87</v>
      </c>
      <c r="E345" s="7">
        <v>4.3499999999999996</v>
      </c>
      <c r="F345" s="7">
        <v>2.52</v>
      </c>
      <c r="G345" s="7">
        <v>52.75</v>
      </c>
      <c r="H345" s="7">
        <v>0.01</v>
      </c>
      <c r="I345" s="7">
        <v>1.8</v>
      </c>
      <c r="J345" s="7">
        <v>0</v>
      </c>
      <c r="K345" s="7">
        <v>2.4500000000000002</v>
      </c>
      <c r="L345" s="7">
        <v>32.200000000000003</v>
      </c>
      <c r="M345" s="7">
        <v>29.37</v>
      </c>
      <c r="N345" s="7">
        <v>13.2</v>
      </c>
      <c r="O345" s="7">
        <v>0.68</v>
      </c>
    </row>
    <row r="346" spans="1:15" ht="14.4" x14ac:dyDescent="0.3">
      <c r="A346" s="36"/>
      <c r="B346" s="37" t="s">
        <v>110</v>
      </c>
      <c r="C346" s="125">
        <v>5</v>
      </c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</row>
    <row r="347" spans="1:15" ht="14.4" x14ac:dyDescent="0.3">
      <c r="A347" s="36"/>
      <c r="B347" s="37" t="s">
        <v>140</v>
      </c>
      <c r="C347" s="125">
        <v>10</v>
      </c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</row>
    <row r="348" spans="1:15" ht="14.4" x14ac:dyDescent="0.3">
      <c r="A348" s="30"/>
      <c r="B348" s="76" t="s">
        <v>105</v>
      </c>
      <c r="C348" s="125">
        <v>10.7</v>
      </c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</row>
    <row r="349" spans="1:15" ht="14.4" x14ac:dyDescent="0.3">
      <c r="A349" s="30"/>
      <c r="B349" s="76" t="s">
        <v>106</v>
      </c>
      <c r="C349" s="125">
        <v>9.75</v>
      </c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</row>
    <row r="350" spans="1:15" ht="14.4" x14ac:dyDescent="0.3">
      <c r="A350" s="25"/>
      <c r="B350" s="37" t="s">
        <v>216</v>
      </c>
      <c r="C350" s="125">
        <v>2</v>
      </c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</row>
    <row r="351" spans="1:15" ht="14.4" x14ac:dyDescent="0.3">
      <c r="A351" s="30">
        <v>303</v>
      </c>
      <c r="B351" s="91" t="s">
        <v>50</v>
      </c>
      <c r="C351" s="126">
        <v>100</v>
      </c>
      <c r="D351" s="7">
        <v>14.2</v>
      </c>
      <c r="E351" s="7">
        <v>4.8</v>
      </c>
      <c r="F351" s="7">
        <v>3</v>
      </c>
      <c r="G351" s="7">
        <v>112</v>
      </c>
      <c r="H351" s="7">
        <v>7.0000000000000007E-2</v>
      </c>
      <c r="I351" s="7">
        <v>0.5</v>
      </c>
      <c r="J351" s="7">
        <v>65.900000000000006</v>
      </c>
      <c r="K351" s="7">
        <v>0.8</v>
      </c>
      <c r="L351" s="7">
        <v>64.3</v>
      </c>
      <c r="M351" s="7">
        <v>209.5</v>
      </c>
      <c r="N351" s="7">
        <v>26.2</v>
      </c>
      <c r="O351" s="7">
        <v>0.81</v>
      </c>
    </row>
    <row r="352" spans="1:15" ht="14.4" x14ac:dyDescent="0.3">
      <c r="A352" s="36"/>
      <c r="B352" s="37" t="s">
        <v>222</v>
      </c>
      <c r="C352" s="125">
        <v>73</v>
      </c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</row>
    <row r="353" spans="1:15" ht="14.4" x14ac:dyDescent="0.3">
      <c r="A353" s="36"/>
      <c r="B353" s="37" t="s">
        <v>118</v>
      </c>
      <c r="C353" s="125">
        <v>2.4</v>
      </c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</row>
    <row r="354" spans="1:15" ht="14.4" x14ac:dyDescent="0.3">
      <c r="A354" s="36"/>
      <c r="B354" s="37" t="s">
        <v>99</v>
      </c>
      <c r="C354" s="125">
        <v>30</v>
      </c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</row>
    <row r="355" spans="1:15" ht="14.4" x14ac:dyDescent="0.3">
      <c r="A355" s="30"/>
      <c r="B355" s="76" t="s">
        <v>110</v>
      </c>
      <c r="C355" s="125">
        <v>2</v>
      </c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</row>
    <row r="356" spans="1:15" ht="14.4" x14ac:dyDescent="0.3">
      <c r="A356" s="36"/>
      <c r="B356" s="37" t="s">
        <v>96</v>
      </c>
      <c r="C356" s="125">
        <v>2.4</v>
      </c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</row>
    <row r="357" spans="1:15" ht="14.4" x14ac:dyDescent="0.3">
      <c r="A357" s="36"/>
      <c r="B357" s="37" t="s">
        <v>135</v>
      </c>
      <c r="C357" s="125">
        <v>17.5</v>
      </c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</row>
    <row r="358" spans="1:15" s="11" customFormat="1" ht="14.4" x14ac:dyDescent="0.3">
      <c r="A358" s="36">
        <v>385</v>
      </c>
      <c r="B358" s="90" t="s">
        <v>24</v>
      </c>
      <c r="C358" s="126">
        <v>180</v>
      </c>
      <c r="D358" s="7">
        <v>4.5199999999999996</v>
      </c>
      <c r="E358" s="7">
        <v>6.52</v>
      </c>
      <c r="F358" s="7">
        <v>46.62</v>
      </c>
      <c r="G358" s="7">
        <v>263.16000000000003</v>
      </c>
      <c r="H358" s="7">
        <v>0.04</v>
      </c>
      <c r="I358" s="7">
        <v>0</v>
      </c>
      <c r="J358" s="7">
        <v>32.4</v>
      </c>
      <c r="K358" s="7">
        <v>0.34</v>
      </c>
      <c r="L358" s="7">
        <v>8.64</v>
      </c>
      <c r="M358" s="7">
        <v>98.01</v>
      </c>
      <c r="N358" s="7">
        <v>31.86</v>
      </c>
      <c r="O358" s="7">
        <v>0.03</v>
      </c>
    </row>
    <row r="359" spans="1:15" ht="14.4" x14ac:dyDescent="0.3">
      <c r="A359" s="36"/>
      <c r="B359" s="37" t="s">
        <v>112</v>
      </c>
      <c r="C359" s="125">
        <v>64.150000000000006</v>
      </c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</row>
    <row r="360" spans="1:15" ht="14.4" x14ac:dyDescent="0.3">
      <c r="A360" s="36"/>
      <c r="B360" s="37" t="s">
        <v>96</v>
      </c>
      <c r="C360" s="125">
        <v>8.1</v>
      </c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</row>
    <row r="361" spans="1:15" ht="14.4" x14ac:dyDescent="0.3">
      <c r="A361" s="36"/>
      <c r="B361" s="37" t="s">
        <v>216</v>
      </c>
      <c r="C361" s="125">
        <v>0.45</v>
      </c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</row>
    <row r="362" spans="1:15" ht="14.4" x14ac:dyDescent="0.3">
      <c r="A362" s="36">
        <v>486</v>
      </c>
      <c r="B362" s="90" t="s">
        <v>223</v>
      </c>
      <c r="C362" s="126">
        <v>200</v>
      </c>
      <c r="D362" s="7">
        <v>0.1</v>
      </c>
      <c r="E362" s="7">
        <v>0.1</v>
      </c>
      <c r="F362" s="7">
        <v>11.1</v>
      </c>
      <c r="G362" s="7">
        <v>46</v>
      </c>
      <c r="H362" s="7">
        <v>0.01</v>
      </c>
      <c r="I362" s="7">
        <v>0.6</v>
      </c>
      <c r="J362" s="7">
        <v>0</v>
      </c>
      <c r="K362" s="7">
        <v>0.04</v>
      </c>
      <c r="L362" s="7">
        <v>3.4</v>
      </c>
      <c r="M362" s="7">
        <v>2.1</v>
      </c>
      <c r="N362" s="7">
        <v>1.7</v>
      </c>
      <c r="O362" s="7">
        <v>0.46</v>
      </c>
    </row>
    <row r="363" spans="1:15" ht="14.4" x14ac:dyDescent="0.3">
      <c r="A363" s="36"/>
      <c r="B363" s="37" t="s">
        <v>120</v>
      </c>
      <c r="C363" s="125">
        <v>20</v>
      </c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</row>
    <row r="364" spans="1:15" ht="14.4" x14ac:dyDescent="0.3">
      <c r="A364" s="36"/>
      <c r="B364" s="37" t="s">
        <v>95</v>
      </c>
      <c r="C364" s="125">
        <v>10</v>
      </c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</row>
    <row r="365" spans="1:15" ht="14.4" x14ac:dyDescent="0.3">
      <c r="A365" s="36"/>
      <c r="B365" s="37" t="s">
        <v>111</v>
      </c>
      <c r="C365" s="125">
        <v>10</v>
      </c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</row>
    <row r="366" spans="1:15" ht="14.4" x14ac:dyDescent="0.3">
      <c r="A366" s="30"/>
      <c r="B366" s="91" t="s">
        <v>42</v>
      </c>
      <c r="C366" s="126">
        <v>40</v>
      </c>
      <c r="D366" s="7">
        <v>3.8</v>
      </c>
      <c r="E366" s="7">
        <v>0.4</v>
      </c>
      <c r="F366" s="7">
        <v>24.6</v>
      </c>
      <c r="G366" s="7">
        <v>117.5</v>
      </c>
      <c r="H366" s="7">
        <v>0.06</v>
      </c>
      <c r="I366" s="7">
        <v>0</v>
      </c>
      <c r="J366" s="7">
        <v>0</v>
      </c>
      <c r="K366" s="7">
        <v>0.55000000000000004</v>
      </c>
      <c r="L366" s="7">
        <v>10</v>
      </c>
      <c r="M366" s="7">
        <v>32.5</v>
      </c>
      <c r="N366" s="7">
        <v>7</v>
      </c>
      <c r="O366" s="7">
        <v>0.55000000000000004</v>
      </c>
    </row>
    <row r="367" spans="1:15" ht="14.4" x14ac:dyDescent="0.3">
      <c r="A367" s="30"/>
      <c r="B367" s="90" t="s">
        <v>26</v>
      </c>
      <c r="C367" s="126">
        <v>40</v>
      </c>
      <c r="D367" s="7">
        <v>3.3</v>
      </c>
      <c r="E367" s="7">
        <v>0.6</v>
      </c>
      <c r="F367" s="7">
        <v>16.7</v>
      </c>
      <c r="G367" s="7">
        <v>87</v>
      </c>
      <c r="H367" s="7">
        <v>0.09</v>
      </c>
      <c r="I367" s="7">
        <v>0</v>
      </c>
      <c r="J367" s="7">
        <v>0</v>
      </c>
      <c r="K367" s="7">
        <v>0.7</v>
      </c>
      <c r="L367" s="7">
        <v>17.5</v>
      </c>
      <c r="M367" s="7">
        <v>79</v>
      </c>
      <c r="N367" s="7">
        <v>23.5</v>
      </c>
      <c r="O367" s="7">
        <v>1.95</v>
      </c>
    </row>
    <row r="368" spans="1:15" ht="14.4" x14ac:dyDescent="0.3">
      <c r="A368" s="30"/>
      <c r="B368" s="90" t="s">
        <v>325</v>
      </c>
      <c r="C368" s="126">
        <f>C345+C351+C358+C362+C366+C367</f>
        <v>810</v>
      </c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</row>
    <row r="369" spans="1:15" ht="14.4" x14ac:dyDescent="0.3">
      <c r="A369" s="63"/>
      <c r="B369" s="96" t="s">
        <v>241</v>
      </c>
      <c r="C369" s="7"/>
      <c r="D369" s="8">
        <f>D370+D376</f>
        <v>5.8999999999999995</v>
      </c>
      <c r="E369" s="8">
        <f>E370+E376</f>
        <v>9.1999999999999993</v>
      </c>
      <c r="F369" s="8">
        <f>F370+F376</f>
        <v>30</v>
      </c>
      <c r="G369" s="8">
        <f>G370+G376</f>
        <v>342</v>
      </c>
      <c r="H369" s="8">
        <f>H370+H376</f>
        <v>0.08</v>
      </c>
      <c r="I369" s="8">
        <v>8</v>
      </c>
      <c r="J369" s="8">
        <f>J370+J376</f>
        <v>40.5</v>
      </c>
      <c r="K369" s="8">
        <v>0.8</v>
      </c>
      <c r="L369" s="8">
        <f>L370+L376</f>
        <v>30.7</v>
      </c>
      <c r="M369" s="8">
        <f>M370+M376</f>
        <v>32.9</v>
      </c>
      <c r="N369" s="8">
        <f>N370+N376</f>
        <v>7</v>
      </c>
      <c r="O369" s="8">
        <f>O370+O376</f>
        <v>1.2999999999999998</v>
      </c>
    </row>
    <row r="370" spans="1:15" ht="14.4" x14ac:dyDescent="0.3">
      <c r="A370" s="63">
        <v>543</v>
      </c>
      <c r="B370" s="96" t="s">
        <v>224</v>
      </c>
      <c r="C370" s="126">
        <v>150</v>
      </c>
      <c r="D370" s="7">
        <v>5.3</v>
      </c>
      <c r="E370" s="7">
        <v>9</v>
      </c>
      <c r="F370" s="7">
        <v>29.8</v>
      </c>
      <c r="G370" s="7">
        <v>206</v>
      </c>
      <c r="H370" s="7">
        <v>0.06</v>
      </c>
      <c r="I370" s="7">
        <v>0</v>
      </c>
      <c r="J370" s="7">
        <v>40.5</v>
      </c>
      <c r="K370" s="7">
        <v>0.8</v>
      </c>
      <c r="L370" s="7">
        <v>10.7</v>
      </c>
      <c r="M370" s="7">
        <v>32.9</v>
      </c>
      <c r="N370" s="7">
        <v>7</v>
      </c>
      <c r="O370" s="7">
        <v>0.7</v>
      </c>
    </row>
    <row r="371" spans="1:15" ht="14.4" x14ac:dyDescent="0.3">
      <c r="A371" s="63"/>
      <c r="B371" s="64" t="s">
        <v>118</v>
      </c>
      <c r="C371" s="125">
        <v>39</v>
      </c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</row>
    <row r="372" spans="1:15" ht="14.4" x14ac:dyDescent="0.3">
      <c r="A372" s="63"/>
      <c r="B372" s="64" t="s">
        <v>96</v>
      </c>
      <c r="C372" s="125">
        <v>10.4</v>
      </c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</row>
    <row r="373" spans="1:15" ht="14.4" x14ac:dyDescent="0.3">
      <c r="A373" s="63"/>
      <c r="B373" s="64" t="s">
        <v>95</v>
      </c>
      <c r="C373" s="125">
        <v>7</v>
      </c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</row>
    <row r="374" spans="1:15" ht="14.4" x14ac:dyDescent="0.3">
      <c r="A374" s="30"/>
      <c r="B374" s="76" t="s">
        <v>225</v>
      </c>
      <c r="C374" s="125">
        <v>5</v>
      </c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</row>
    <row r="375" spans="1:15" ht="14.4" x14ac:dyDescent="0.3">
      <c r="A375" s="36"/>
      <c r="B375" s="37" t="s">
        <v>216</v>
      </c>
      <c r="C375" s="125">
        <v>0.4</v>
      </c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</row>
    <row r="376" spans="1:15" ht="14.4" x14ac:dyDescent="0.3">
      <c r="A376" s="36"/>
      <c r="B376" s="90" t="s">
        <v>226</v>
      </c>
      <c r="C376" s="126">
        <v>200</v>
      </c>
      <c r="D376" s="7">
        <v>0.6</v>
      </c>
      <c r="E376" s="7">
        <v>0.2</v>
      </c>
      <c r="F376" s="7">
        <v>0.2</v>
      </c>
      <c r="G376" s="7">
        <v>136</v>
      </c>
      <c r="H376" s="7">
        <v>0.02</v>
      </c>
      <c r="I376" s="7">
        <v>8</v>
      </c>
      <c r="J376" s="7">
        <v>0</v>
      </c>
      <c r="K376" s="7">
        <v>0</v>
      </c>
      <c r="L376" s="7">
        <v>20</v>
      </c>
      <c r="M376" s="7">
        <v>0</v>
      </c>
      <c r="N376" s="7">
        <v>0</v>
      </c>
      <c r="O376" s="7">
        <v>0.6</v>
      </c>
    </row>
    <row r="377" spans="1:15" ht="14.4" x14ac:dyDescent="0.3">
      <c r="A377" s="36"/>
      <c r="B377" s="90" t="s">
        <v>315</v>
      </c>
      <c r="C377" s="126">
        <v>350</v>
      </c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</row>
    <row r="378" spans="1:15" ht="14.4" x14ac:dyDescent="0.3">
      <c r="A378" s="36"/>
      <c r="B378" s="3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</row>
    <row r="379" spans="1:15" ht="14.4" x14ac:dyDescent="0.3">
      <c r="A379" s="36"/>
      <c r="B379" s="3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</row>
    <row r="380" spans="1:15" ht="14.4" x14ac:dyDescent="0.3">
      <c r="A380" s="36"/>
      <c r="B380" s="3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</row>
    <row r="381" spans="1:15" ht="14.4" x14ac:dyDescent="0.3">
      <c r="A381" s="36"/>
      <c r="B381" s="3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</row>
    <row r="382" spans="1:15" ht="14.4" x14ac:dyDescent="0.3">
      <c r="A382" s="36"/>
      <c r="B382" s="3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</row>
    <row r="383" spans="1:15" ht="14.4" x14ac:dyDescent="0.3">
      <c r="A383" s="30"/>
      <c r="B383" s="31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</row>
    <row r="384" spans="1:15" ht="14.4" x14ac:dyDescent="0.3">
      <c r="A384" s="36"/>
      <c r="B384" s="3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</row>
    <row r="385" spans="1:15" ht="14.4" x14ac:dyDescent="0.3">
      <c r="A385" s="36"/>
      <c r="B385" s="3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</row>
    <row r="386" spans="1:15" ht="14.4" x14ac:dyDescent="0.3">
      <c r="A386" s="36"/>
      <c r="B386" s="3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</row>
    <row r="387" spans="1:15" ht="14.4" x14ac:dyDescent="0.3">
      <c r="A387" s="30"/>
      <c r="B387" s="31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</row>
    <row r="388" spans="1:15" ht="14.4" x14ac:dyDescent="0.3">
      <c r="A388" s="30"/>
      <c r="B388" s="31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</row>
    <row r="389" spans="1:15" ht="14.4" x14ac:dyDescent="0.3">
      <c r="A389" s="25"/>
      <c r="B389" s="4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</row>
    <row r="390" spans="1:15" ht="14.4" x14ac:dyDescent="0.3">
      <c r="A390" s="30"/>
      <c r="B390" s="31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</row>
    <row r="391" spans="1:15" ht="14.4" x14ac:dyDescent="0.3">
      <c r="A391" s="30"/>
      <c r="B391" s="31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</row>
    <row r="392" spans="1:15" ht="15" thickBot="1" x14ac:dyDescent="0.35">
      <c r="A392" s="69"/>
      <c r="B392" s="70"/>
      <c r="C392" s="140"/>
      <c r="D392" s="140"/>
      <c r="E392" s="140"/>
      <c r="F392" s="140"/>
      <c r="G392" s="140"/>
      <c r="H392" s="140"/>
      <c r="I392" s="140"/>
      <c r="J392" s="140"/>
      <c r="K392" s="140"/>
      <c r="L392" s="140"/>
      <c r="M392" s="140"/>
      <c r="N392" s="140"/>
      <c r="O392" s="140"/>
    </row>
    <row r="393" spans="1:15" ht="16.2" thickBot="1" x14ac:dyDescent="0.35">
      <c r="A393" s="39"/>
      <c r="B393" s="40" t="s">
        <v>22</v>
      </c>
      <c r="C393" s="175"/>
      <c r="D393" s="190">
        <f t="shared" ref="D393:O393" si="12">D297+D314+D344+D369</f>
        <v>87.28</v>
      </c>
      <c r="E393" s="176">
        <f t="shared" si="12"/>
        <v>81.210000000000008</v>
      </c>
      <c r="F393" s="176">
        <f t="shared" si="12"/>
        <v>339.20000000000005</v>
      </c>
      <c r="G393" s="176">
        <f t="shared" si="12"/>
        <v>2602.0100000000002</v>
      </c>
      <c r="H393" s="176">
        <f t="shared" si="12"/>
        <v>1.6800000000000002</v>
      </c>
      <c r="I393" s="176">
        <f t="shared" si="12"/>
        <v>52.699999999999996</v>
      </c>
      <c r="J393" s="176">
        <f t="shared" si="12"/>
        <v>412.98</v>
      </c>
      <c r="K393" s="176">
        <f t="shared" si="12"/>
        <v>12.54</v>
      </c>
      <c r="L393" s="176">
        <f t="shared" si="12"/>
        <v>1075.2600000000002</v>
      </c>
      <c r="M393" s="176">
        <f t="shared" si="12"/>
        <v>1446.7</v>
      </c>
      <c r="N393" s="176">
        <f t="shared" si="12"/>
        <v>298.54000000000002</v>
      </c>
      <c r="O393" s="177">
        <f t="shared" si="12"/>
        <v>19.16</v>
      </c>
    </row>
    <row r="394" spans="1:15" ht="14.4" x14ac:dyDescent="0.3">
      <c r="A394" s="186"/>
      <c r="B394" s="188"/>
      <c r="C394" s="191"/>
      <c r="D394" s="185"/>
      <c r="E394" s="185"/>
      <c r="F394" s="185"/>
      <c r="G394" s="185"/>
      <c r="H394" s="185"/>
      <c r="I394" s="185"/>
      <c r="J394" s="185"/>
      <c r="K394" s="185"/>
      <c r="L394" s="185"/>
      <c r="M394" s="185"/>
      <c r="N394" s="185"/>
      <c r="O394" s="185"/>
    </row>
    <row r="395" spans="1:15" ht="18" x14ac:dyDescent="0.3">
      <c r="A395" s="147"/>
      <c r="B395" s="192" t="s">
        <v>51</v>
      </c>
      <c r="C395" s="185"/>
      <c r="D395" s="185"/>
      <c r="E395" s="185"/>
      <c r="F395" s="185"/>
      <c r="G395" s="185"/>
      <c r="H395" s="185"/>
      <c r="I395" s="185"/>
      <c r="J395" s="185"/>
      <c r="K395" s="185"/>
      <c r="L395" s="185"/>
      <c r="M395" s="185"/>
      <c r="N395" s="185"/>
      <c r="O395" s="185"/>
    </row>
    <row r="396" spans="1:15" ht="14.4" customHeight="1" thickBot="1" x14ac:dyDescent="0.35">
      <c r="A396" s="165"/>
      <c r="B396" s="188" t="s">
        <v>309</v>
      </c>
      <c r="C396" s="193"/>
      <c r="D396" s="194"/>
      <c r="E396" s="194"/>
      <c r="F396" s="194"/>
      <c r="G396" s="194"/>
      <c r="H396" s="194"/>
      <c r="I396" s="194"/>
      <c r="J396" s="194"/>
      <c r="K396" s="194"/>
      <c r="L396" s="194"/>
      <c r="M396" s="194"/>
      <c r="N396" s="194"/>
      <c r="O396" s="194"/>
    </row>
    <row r="397" spans="1:15" ht="14.4" customHeight="1" thickBot="1" x14ac:dyDescent="0.35">
      <c r="A397" s="279" t="s">
        <v>5</v>
      </c>
      <c r="B397" s="273" t="s">
        <v>83</v>
      </c>
      <c r="C397" s="274" t="s">
        <v>84</v>
      </c>
      <c r="D397" s="267" t="s">
        <v>3</v>
      </c>
      <c r="E397" s="267"/>
      <c r="F397" s="267"/>
      <c r="G397" s="267" t="s">
        <v>85</v>
      </c>
      <c r="H397" s="267" t="s">
        <v>1</v>
      </c>
      <c r="I397" s="267"/>
      <c r="J397" s="267"/>
      <c r="K397" s="267"/>
      <c r="L397" s="268" t="s">
        <v>2</v>
      </c>
      <c r="M397" s="268"/>
      <c r="N397" s="268"/>
      <c r="O397" s="268"/>
    </row>
    <row r="398" spans="1:15" ht="27.6" x14ac:dyDescent="0.3">
      <c r="A398" s="280"/>
      <c r="B398" s="273"/>
      <c r="C398" s="274"/>
      <c r="D398" s="150" t="s">
        <v>86</v>
      </c>
      <c r="E398" s="150" t="s">
        <v>87</v>
      </c>
      <c r="F398" s="150" t="s">
        <v>88</v>
      </c>
      <c r="G398" s="267"/>
      <c r="H398" s="150" t="s">
        <v>89</v>
      </c>
      <c r="I398" s="150" t="s">
        <v>90</v>
      </c>
      <c r="J398" s="150" t="s">
        <v>91</v>
      </c>
      <c r="K398" s="150" t="s">
        <v>92</v>
      </c>
      <c r="L398" s="150" t="s">
        <v>93</v>
      </c>
      <c r="M398" s="150" t="s">
        <v>94</v>
      </c>
      <c r="N398" s="150" t="s">
        <v>0</v>
      </c>
      <c r="O398" s="23" t="s">
        <v>4</v>
      </c>
    </row>
    <row r="399" spans="1:15" ht="15" thickBot="1" x14ac:dyDescent="0.35">
      <c r="A399" s="282"/>
      <c r="B399" s="171" t="s">
        <v>245</v>
      </c>
      <c r="C399" s="172" t="s">
        <v>177</v>
      </c>
      <c r="D399" s="195">
        <f t="shared" ref="D399:O399" si="13">D400+D409+D413</f>
        <v>47.93</v>
      </c>
      <c r="E399" s="195">
        <f t="shared" si="13"/>
        <v>18.57</v>
      </c>
      <c r="F399" s="195">
        <f t="shared" si="13"/>
        <v>52.23</v>
      </c>
      <c r="G399" s="195">
        <f>G400+G409+G413+G416</f>
        <v>608.32999999999993</v>
      </c>
      <c r="H399" s="195">
        <f t="shared" si="13"/>
        <v>0.2</v>
      </c>
      <c r="I399" s="195">
        <f t="shared" si="13"/>
        <v>1.6</v>
      </c>
      <c r="J399" s="195">
        <f t="shared" si="13"/>
        <v>130.5</v>
      </c>
      <c r="K399" s="195">
        <f t="shared" si="13"/>
        <v>0.56000000000000005</v>
      </c>
      <c r="L399" s="195">
        <f t="shared" si="13"/>
        <v>561.23</v>
      </c>
      <c r="M399" s="195">
        <f t="shared" si="13"/>
        <v>595.97</v>
      </c>
      <c r="N399" s="195">
        <f t="shared" si="13"/>
        <v>69.800000000000011</v>
      </c>
      <c r="O399" s="196">
        <f t="shared" si="13"/>
        <v>1.77</v>
      </c>
    </row>
    <row r="400" spans="1:15" s="11" customFormat="1" ht="14.4" x14ac:dyDescent="0.3">
      <c r="A400" s="169">
        <v>279</v>
      </c>
      <c r="B400" s="153" t="s">
        <v>34</v>
      </c>
      <c r="C400" s="170">
        <v>210</v>
      </c>
      <c r="D400" s="141">
        <v>42.13</v>
      </c>
      <c r="E400" s="141">
        <v>12.27</v>
      </c>
      <c r="F400" s="141">
        <v>33.729999999999997</v>
      </c>
      <c r="G400" s="141">
        <v>413.33</v>
      </c>
      <c r="H400" s="141">
        <v>0.16</v>
      </c>
      <c r="I400" s="141">
        <v>0.8</v>
      </c>
      <c r="J400" s="141">
        <v>86</v>
      </c>
      <c r="K400" s="141">
        <v>0.4</v>
      </c>
      <c r="L400" s="141">
        <v>366.93</v>
      </c>
      <c r="M400" s="141">
        <v>462.27</v>
      </c>
      <c r="N400" s="141">
        <v>51.2</v>
      </c>
      <c r="O400" s="141">
        <v>1.48</v>
      </c>
    </row>
    <row r="401" spans="1:15" ht="14.4" x14ac:dyDescent="0.3">
      <c r="A401" s="36"/>
      <c r="B401" s="37" t="s">
        <v>131</v>
      </c>
      <c r="C401" s="125">
        <v>13.33</v>
      </c>
      <c r="D401" s="7"/>
      <c r="E401" s="136"/>
      <c r="F401" s="7"/>
      <c r="G401" s="7"/>
      <c r="H401" s="7"/>
      <c r="I401" s="7"/>
      <c r="J401" s="7"/>
      <c r="K401" s="7"/>
      <c r="L401" s="7"/>
      <c r="M401" s="7"/>
      <c r="N401" s="7"/>
      <c r="O401" s="7"/>
    </row>
    <row r="402" spans="1:15" ht="14.4" x14ac:dyDescent="0.3">
      <c r="A402" s="30"/>
      <c r="B402" s="76" t="s">
        <v>132</v>
      </c>
      <c r="C402" s="125">
        <v>6.6</v>
      </c>
      <c r="D402" s="7"/>
      <c r="E402" s="140"/>
      <c r="F402" s="140"/>
      <c r="G402" s="7"/>
      <c r="H402" s="140"/>
      <c r="I402" s="140"/>
      <c r="J402" s="140"/>
      <c r="K402" s="143"/>
      <c r="L402" s="140"/>
      <c r="M402" s="140"/>
      <c r="N402" s="140"/>
      <c r="O402" s="143"/>
    </row>
    <row r="403" spans="1:15" ht="14.4" x14ac:dyDescent="0.3">
      <c r="A403" s="36"/>
      <c r="B403" s="37" t="s">
        <v>95</v>
      </c>
      <c r="C403" s="145">
        <v>13.33</v>
      </c>
      <c r="D403" s="141"/>
      <c r="E403" s="7"/>
      <c r="F403" s="7"/>
      <c r="G403" s="141"/>
      <c r="H403" s="7"/>
      <c r="I403" s="7"/>
      <c r="J403" s="7"/>
      <c r="K403" s="136"/>
      <c r="L403" s="7"/>
      <c r="M403" s="7"/>
      <c r="N403" s="7"/>
      <c r="O403" s="136"/>
    </row>
    <row r="404" spans="1:15" ht="14.4" x14ac:dyDescent="0.3">
      <c r="A404" s="36"/>
      <c r="B404" s="37" t="s">
        <v>110</v>
      </c>
      <c r="C404" s="137">
        <v>2.66</v>
      </c>
      <c r="D404" s="142"/>
      <c r="E404" s="142"/>
      <c r="F404" s="142"/>
      <c r="G404" s="5"/>
      <c r="H404" s="142"/>
      <c r="I404" s="142"/>
      <c r="J404" s="142"/>
      <c r="K404" s="144"/>
      <c r="L404" s="142"/>
      <c r="M404" s="142"/>
      <c r="N404" s="142"/>
      <c r="O404" s="144"/>
    </row>
    <row r="405" spans="1:15" ht="14.4" x14ac:dyDescent="0.3">
      <c r="A405" s="36"/>
      <c r="B405" s="37" t="s">
        <v>133</v>
      </c>
      <c r="C405" s="125">
        <v>186.66</v>
      </c>
      <c r="D405" s="285"/>
      <c r="E405" s="286"/>
      <c r="F405" s="287"/>
      <c r="G405" s="285"/>
      <c r="H405" s="284"/>
      <c r="I405" s="284"/>
      <c r="J405" s="284"/>
      <c r="K405" s="284"/>
      <c r="L405" s="284"/>
      <c r="M405" s="284"/>
      <c r="N405" s="284"/>
      <c r="O405" s="284"/>
    </row>
    <row r="406" spans="1:15" ht="14.4" x14ac:dyDescent="0.3">
      <c r="A406" s="30"/>
      <c r="B406" s="76" t="s">
        <v>104</v>
      </c>
      <c r="C406" s="145">
        <v>6.6</v>
      </c>
      <c r="D406" s="6"/>
      <c r="E406" s="9"/>
      <c r="F406" s="9"/>
      <c r="G406" s="285"/>
      <c r="H406" s="139"/>
      <c r="I406" s="139"/>
      <c r="J406" s="139"/>
      <c r="K406" s="139"/>
      <c r="L406" s="10"/>
      <c r="M406" s="9"/>
      <c r="N406" s="9"/>
      <c r="O406" s="9"/>
    </row>
    <row r="407" spans="1:15" s="11" customFormat="1" ht="14.4" x14ac:dyDescent="0.3">
      <c r="A407" s="36"/>
      <c r="B407" s="37" t="s">
        <v>134</v>
      </c>
      <c r="C407" s="125">
        <v>0.02</v>
      </c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</row>
    <row r="408" spans="1:15" ht="14.4" x14ac:dyDescent="0.3">
      <c r="A408" s="36"/>
      <c r="B408" s="37" t="s">
        <v>135</v>
      </c>
      <c r="C408" s="125">
        <v>5.33</v>
      </c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</row>
    <row r="409" spans="1:15" ht="14.4" x14ac:dyDescent="0.3">
      <c r="A409" s="36">
        <v>465</v>
      </c>
      <c r="B409" s="90" t="s">
        <v>10</v>
      </c>
      <c r="C409" s="126">
        <v>200</v>
      </c>
      <c r="D409" s="7">
        <v>2.8</v>
      </c>
      <c r="E409" s="7">
        <v>2.5</v>
      </c>
      <c r="F409" s="7">
        <v>13.6</v>
      </c>
      <c r="G409" s="7">
        <v>88</v>
      </c>
      <c r="H409" s="7">
        <v>0.03</v>
      </c>
      <c r="I409" s="7">
        <v>0.7</v>
      </c>
      <c r="J409" s="7">
        <v>19</v>
      </c>
      <c r="K409" s="7">
        <v>0</v>
      </c>
      <c r="L409" s="7">
        <v>108.3</v>
      </c>
      <c r="M409" s="7">
        <v>76.5</v>
      </c>
      <c r="N409" s="7">
        <v>12.6</v>
      </c>
      <c r="O409" s="7">
        <v>0.12</v>
      </c>
    </row>
    <row r="410" spans="1:15" ht="14.4" x14ac:dyDescent="0.3">
      <c r="A410" s="30"/>
      <c r="B410" s="76" t="s">
        <v>95</v>
      </c>
      <c r="C410" s="125">
        <v>10</v>
      </c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</row>
    <row r="411" spans="1:15" ht="14.4" x14ac:dyDescent="0.3">
      <c r="A411" s="36"/>
      <c r="B411" s="37" t="s">
        <v>11</v>
      </c>
      <c r="C411" s="125">
        <v>2.4</v>
      </c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</row>
    <row r="412" spans="1:15" ht="14.4" x14ac:dyDescent="0.3">
      <c r="A412" s="36"/>
      <c r="B412" s="37" t="s">
        <v>99</v>
      </c>
      <c r="C412" s="125">
        <v>100</v>
      </c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</row>
    <row r="413" spans="1:15" ht="14.4" x14ac:dyDescent="0.3">
      <c r="A413" s="36">
        <v>69</v>
      </c>
      <c r="B413" s="90" t="s">
        <v>193</v>
      </c>
      <c r="C413" s="126">
        <v>40</v>
      </c>
      <c r="D413" s="7">
        <v>3</v>
      </c>
      <c r="E413" s="7">
        <v>3.8</v>
      </c>
      <c r="F413" s="7">
        <v>4.9000000000000004</v>
      </c>
      <c r="G413" s="7">
        <v>65</v>
      </c>
      <c r="H413" s="7">
        <v>0.01</v>
      </c>
      <c r="I413" s="7">
        <v>0.1</v>
      </c>
      <c r="J413" s="7">
        <v>25.5</v>
      </c>
      <c r="K413" s="7">
        <v>0.16</v>
      </c>
      <c r="L413" s="7">
        <v>86</v>
      </c>
      <c r="M413" s="7">
        <v>57.2</v>
      </c>
      <c r="N413" s="7">
        <v>6</v>
      </c>
      <c r="O413" s="7">
        <v>0.17</v>
      </c>
    </row>
    <row r="414" spans="1:15" ht="14.4" x14ac:dyDescent="0.3">
      <c r="A414" s="30"/>
      <c r="B414" s="76" t="s">
        <v>42</v>
      </c>
      <c r="C414" s="125">
        <v>20</v>
      </c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</row>
    <row r="415" spans="1:15" ht="14.4" x14ac:dyDescent="0.3">
      <c r="A415" s="30"/>
      <c r="B415" s="76" t="s">
        <v>96</v>
      </c>
      <c r="C415" s="125">
        <v>20</v>
      </c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</row>
    <row r="416" spans="1:15" ht="14.4" x14ac:dyDescent="0.3">
      <c r="A416" s="36"/>
      <c r="B416" s="90" t="s">
        <v>145</v>
      </c>
      <c r="C416" s="126">
        <v>100</v>
      </c>
      <c r="D416" s="7">
        <v>0</v>
      </c>
      <c r="E416" s="7">
        <v>0</v>
      </c>
      <c r="F416" s="7">
        <v>11</v>
      </c>
      <c r="G416" s="7">
        <v>42</v>
      </c>
      <c r="H416" s="7"/>
      <c r="I416" s="7"/>
      <c r="J416" s="7"/>
      <c r="K416" s="7"/>
      <c r="L416" s="7"/>
      <c r="M416" s="7"/>
      <c r="N416" s="7"/>
      <c r="O416" s="7"/>
    </row>
    <row r="417" spans="1:15" ht="14.4" x14ac:dyDescent="0.3">
      <c r="A417" s="36"/>
      <c r="B417" s="90" t="s">
        <v>312</v>
      </c>
      <c r="C417" s="126">
        <f>C400+C409+C413+C416</f>
        <v>550</v>
      </c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</row>
    <row r="418" spans="1:15" ht="14.4" x14ac:dyDescent="0.3">
      <c r="A418" s="25"/>
      <c r="B418" s="90" t="s">
        <v>205</v>
      </c>
      <c r="C418" s="7"/>
      <c r="D418" s="8">
        <f>SUM(D419:D450)</f>
        <v>31.48</v>
      </c>
      <c r="E418" s="8">
        <f>SUM(E420:E450)</f>
        <v>42.77</v>
      </c>
      <c r="F418" s="8">
        <f t="shared" ref="F418:O418" si="14">+F419+F423+F431+F434+F442+F446+F449+F450</f>
        <v>77.259999999999991</v>
      </c>
      <c r="G418" s="8">
        <f t="shared" si="14"/>
        <v>1013.72</v>
      </c>
      <c r="H418" s="8">
        <f t="shared" si="14"/>
        <v>0.49</v>
      </c>
      <c r="I418" s="8">
        <f t="shared" si="14"/>
        <v>34.11</v>
      </c>
      <c r="J418" s="8">
        <f t="shared" si="14"/>
        <v>267.85000000000002</v>
      </c>
      <c r="K418" s="8">
        <f t="shared" si="14"/>
        <v>6.9399999999999995</v>
      </c>
      <c r="L418" s="8">
        <f t="shared" si="14"/>
        <v>208.85000000000002</v>
      </c>
      <c r="M418" s="8">
        <f t="shared" si="14"/>
        <v>596.30999999999995</v>
      </c>
      <c r="N418" s="8">
        <f t="shared" si="14"/>
        <v>206.55</v>
      </c>
      <c r="O418" s="8">
        <f t="shared" si="14"/>
        <v>10.47</v>
      </c>
    </row>
    <row r="419" spans="1:15" ht="28.8" x14ac:dyDescent="0.3">
      <c r="A419" s="30">
        <v>18</v>
      </c>
      <c r="B419" s="31" t="s">
        <v>76</v>
      </c>
      <c r="C419" s="126">
        <v>100</v>
      </c>
      <c r="D419" s="7">
        <v>1</v>
      </c>
      <c r="E419" s="7">
        <v>6.2</v>
      </c>
      <c r="F419" s="7">
        <v>3.5</v>
      </c>
      <c r="G419" s="7">
        <v>73</v>
      </c>
      <c r="H419" s="7">
        <v>0.05</v>
      </c>
      <c r="I419" s="7">
        <v>13.4</v>
      </c>
      <c r="J419" s="7">
        <v>0</v>
      </c>
      <c r="K419" s="7">
        <v>3.9</v>
      </c>
      <c r="L419" s="7">
        <v>17.5</v>
      </c>
      <c r="M419" s="7">
        <v>30.6</v>
      </c>
      <c r="N419" s="7">
        <v>16.3</v>
      </c>
      <c r="O419" s="7">
        <v>0.72</v>
      </c>
    </row>
    <row r="420" spans="1:15" ht="14.4" x14ac:dyDescent="0.3">
      <c r="A420" s="36"/>
      <c r="B420" s="37" t="s">
        <v>218</v>
      </c>
      <c r="C420" s="125">
        <v>48.4</v>
      </c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</row>
    <row r="421" spans="1:15" ht="14.4" x14ac:dyDescent="0.3">
      <c r="A421" s="36"/>
      <c r="B421" s="37" t="s">
        <v>228</v>
      </c>
      <c r="C421" s="125">
        <v>34.4</v>
      </c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</row>
    <row r="422" spans="1:15" ht="14.4" x14ac:dyDescent="0.3">
      <c r="A422" s="36"/>
      <c r="B422" s="37" t="s">
        <v>110</v>
      </c>
      <c r="C422" s="125">
        <v>6</v>
      </c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</row>
    <row r="423" spans="1:15" ht="14.4" x14ac:dyDescent="0.3">
      <c r="A423" s="36">
        <v>111</v>
      </c>
      <c r="B423" s="90" t="s">
        <v>229</v>
      </c>
      <c r="C423" s="126">
        <v>250</v>
      </c>
      <c r="D423" s="7">
        <v>13.32</v>
      </c>
      <c r="E423" s="7">
        <v>12.82</v>
      </c>
      <c r="F423" s="7">
        <v>3.47</v>
      </c>
      <c r="G423" s="7">
        <v>182.7</v>
      </c>
      <c r="H423" s="7">
        <v>0.05</v>
      </c>
      <c r="I423" s="7">
        <v>2.85</v>
      </c>
      <c r="J423" s="7">
        <v>78.62</v>
      </c>
      <c r="K423" s="7">
        <v>0.41</v>
      </c>
      <c r="L423" s="7">
        <v>42.75</v>
      </c>
      <c r="M423" s="7">
        <v>99.62</v>
      </c>
      <c r="N423" s="7">
        <v>25.3</v>
      </c>
      <c r="O423" s="7">
        <v>1.67</v>
      </c>
    </row>
    <row r="424" spans="1:15" ht="14.4" x14ac:dyDescent="0.3">
      <c r="A424" s="36"/>
      <c r="B424" s="37" t="s">
        <v>230</v>
      </c>
      <c r="C424" s="125">
        <v>29.62</v>
      </c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</row>
    <row r="425" spans="1:15" ht="14.4" x14ac:dyDescent="0.3">
      <c r="A425" s="30"/>
      <c r="B425" s="76" t="s">
        <v>103</v>
      </c>
      <c r="C425" s="125">
        <v>12.5</v>
      </c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</row>
    <row r="426" spans="1:15" s="11" customFormat="1" ht="14.4" x14ac:dyDescent="0.3">
      <c r="A426" s="36"/>
      <c r="B426" s="37" t="s">
        <v>96</v>
      </c>
      <c r="C426" s="125">
        <v>5</v>
      </c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</row>
    <row r="427" spans="1:15" ht="14.4" x14ac:dyDescent="0.3">
      <c r="A427" s="36"/>
      <c r="B427" s="37" t="s">
        <v>115</v>
      </c>
      <c r="C427" s="125">
        <v>24.75</v>
      </c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</row>
    <row r="428" spans="1:15" ht="14.4" x14ac:dyDescent="0.3">
      <c r="A428" s="36"/>
      <c r="B428" s="37" t="s">
        <v>105</v>
      </c>
      <c r="C428" s="125">
        <v>24.55</v>
      </c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</row>
    <row r="429" spans="1:15" ht="14.4" x14ac:dyDescent="0.3">
      <c r="A429" s="36"/>
      <c r="B429" s="37" t="s">
        <v>116</v>
      </c>
      <c r="C429" s="125">
        <v>5.17</v>
      </c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</row>
    <row r="430" spans="1:15" ht="14.4" x14ac:dyDescent="0.3">
      <c r="A430" s="36"/>
      <c r="B430" s="37" t="s">
        <v>109</v>
      </c>
      <c r="C430" s="125">
        <v>225</v>
      </c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</row>
    <row r="431" spans="1:15" ht="14.4" x14ac:dyDescent="0.3">
      <c r="A431" s="36">
        <v>202</v>
      </c>
      <c r="B431" s="90" t="s">
        <v>17</v>
      </c>
      <c r="C431" s="126">
        <v>180</v>
      </c>
      <c r="D431" s="7">
        <v>6.75</v>
      </c>
      <c r="E431" s="7">
        <v>6.91</v>
      </c>
      <c r="F431" s="7">
        <v>11.79</v>
      </c>
      <c r="G431" s="7">
        <v>208.26</v>
      </c>
      <c r="H431" s="7">
        <v>0.16</v>
      </c>
      <c r="I431" s="7">
        <v>0</v>
      </c>
      <c r="J431" s="7">
        <v>28.8</v>
      </c>
      <c r="K431" s="7">
        <v>0.5</v>
      </c>
      <c r="L431" s="7">
        <v>16.940000000000001</v>
      </c>
      <c r="M431" s="7">
        <v>161.15</v>
      </c>
      <c r="N431" s="7">
        <v>106.45</v>
      </c>
      <c r="O431" s="7">
        <v>3.61</v>
      </c>
    </row>
    <row r="432" spans="1:15" ht="14.4" x14ac:dyDescent="0.3">
      <c r="A432" s="36"/>
      <c r="B432" s="37" t="s">
        <v>96</v>
      </c>
      <c r="C432" s="125">
        <v>7.2</v>
      </c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</row>
    <row r="433" spans="1:15" ht="14.4" x14ac:dyDescent="0.3">
      <c r="A433" s="36"/>
      <c r="B433" s="37" t="s">
        <v>113</v>
      </c>
      <c r="C433" s="125">
        <v>54</v>
      </c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</row>
    <row r="434" spans="1:15" ht="14.4" x14ac:dyDescent="0.3">
      <c r="A434" s="30">
        <v>368</v>
      </c>
      <c r="B434" s="91" t="s">
        <v>57</v>
      </c>
      <c r="C434" s="126">
        <v>100</v>
      </c>
      <c r="D434" s="7">
        <v>1.83</v>
      </c>
      <c r="E434" s="7">
        <v>19</v>
      </c>
      <c r="F434" s="7">
        <v>4</v>
      </c>
      <c r="G434" s="7">
        <v>260</v>
      </c>
      <c r="H434" s="7">
        <v>0.06</v>
      </c>
      <c r="I434" s="7">
        <v>1.1399999999999999</v>
      </c>
      <c r="J434" s="7">
        <v>143.13999999999999</v>
      </c>
      <c r="K434" s="7">
        <v>0.71</v>
      </c>
      <c r="L434" s="7">
        <v>56.86</v>
      </c>
      <c r="M434" s="7">
        <v>157.13999999999999</v>
      </c>
      <c r="N434" s="7">
        <v>17</v>
      </c>
      <c r="O434" s="7">
        <v>1.61</v>
      </c>
    </row>
    <row r="435" spans="1:15" ht="14.4" x14ac:dyDescent="0.3">
      <c r="A435" s="36"/>
      <c r="B435" s="37" t="s">
        <v>231</v>
      </c>
      <c r="C435" s="125">
        <v>65.709999999999994</v>
      </c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</row>
    <row r="436" spans="1:15" ht="14.4" x14ac:dyDescent="0.3">
      <c r="A436" s="36"/>
      <c r="B436" s="37" t="s">
        <v>118</v>
      </c>
      <c r="C436" s="125">
        <v>3.85</v>
      </c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</row>
    <row r="437" spans="1:15" ht="14.4" x14ac:dyDescent="0.3">
      <c r="A437" s="36"/>
      <c r="B437" s="37" t="s">
        <v>99</v>
      </c>
      <c r="C437" s="125">
        <v>21.85</v>
      </c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</row>
    <row r="438" spans="1:15" ht="14.4" x14ac:dyDescent="0.3">
      <c r="A438" s="30"/>
      <c r="B438" s="76" t="s">
        <v>96</v>
      </c>
      <c r="C438" s="125">
        <v>7.14</v>
      </c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</row>
    <row r="439" spans="1:15" ht="14.4" x14ac:dyDescent="0.3">
      <c r="A439" s="36"/>
      <c r="B439" s="37" t="s">
        <v>110</v>
      </c>
      <c r="C439" s="125">
        <v>2.85</v>
      </c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</row>
    <row r="440" spans="1:15" ht="14.4" x14ac:dyDescent="0.3">
      <c r="A440" s="36"/>
      <c r="B440" s="37" t="s">
        <v>216</v>
      </c>
      <c r="C440" s="125">
        <v>0.42</v>
      </c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</row>
    <row r="441" spans="1:15" ht="14.4" x14ac:dyDescent="0.3">
      <c r="A441" s="36"/>
      <c r="B441" s="37" t="s">
        <v>135</v>
      </c>
      <c r="C441" s="125">
        <v>19</v>
      </c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</row>
    <row r="442" spans="1:15" ht="14.4" x14ac:dyDescent="0.3">
      <c r="A442" s="30">
        <v>402</v>
      </c>
      <c r="B442" s="91" t="s">
        <v>58</v>
      </c>
      <c r="C442" s="126">
        <v>35</v>
      </c>
      <c r="D442" s="7">
        <v>1.28</v>
      </c>
      <c r="E442" s="7">
        <v>2.94</v>
      </c>
      <c r="F442" s="7">
        <v>2.5</v>
      </c>
      <c r="G442" s="7">
        <v>41.26</v>
      </c>
      <c r="H442" s="7">
        <v>0.01</v>
      </c>
      <c r="I442" s="7">
        <v>0.22</v>
      </c>
      <c r="J442" s="7">
        <v>17.29</v>
      </c>
      <c r="K442" s="7">
        <v>7.0000000000000007E-2</v>
      </c>
      <c r="L442" s="7">
        <v>39.799999999999997</v>
      </c>
      <c r="M442" s="7">
        <v>29.9</v>
      </c>
      <c r="N442" s="7">
        <v>4.9000000000000004</v>
      </c>
      <c r="O442" s="7">
        <v>7.0000000000000007E-2</v>
      </c>
    </row>
    <row r="443" spans="1:15" ht="14.4" x14ac:dyDescent="0.3">
      <c r="A443" s="36"/>
      <c r="B443" s="37" t="s">
        <v>118</v>
      </c>
      <c r="C443" s="125">
        <v>1.71</v>
      </c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</row>
    <row r="444" spans="1:15" ht="14.4" x14ac:dyDescent="0.3">
      <c r="A444" s="36"/>
      <c r="B444" s="37" t="s">
        <v>99</v>
      </c>
      <c r="C444" s="125">
        <v>21.34</v>
      </c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</row>
    <row r="445" spans="1:15" ht="14.4" x14ac:dyDescent="0.3">
      <c r="A445" s="36"/>
      <c r="B445" s="37" t="s">
        <v>96</v>
      </c>
      <c r="C445" s="125">
        <v>1.71</v>
      </c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</row>
    <row r="446" spans="1:15" ht="14.4" x14ac:dyDescent="0.3">
      <c r="A446" s="30">
        <v>491</v>
      </c>
      <c r="B446" s="91" t="s">
        <v>232</v>
      </c>
      <c r="C446" s="126">
        <v>200</v>
      </c>
      <c r="D446" s="7">
        <v>0.2</v>
      </c>
      <c r="E446" s="7">
        <v>0.1</v>
      </c>
      <c r="F446" s="7">
        <v>10.7</v>
      </c>
      <c r="G446" s="7">
        <v>44</v>
      </c>
      <c r="H446" s="7">
        <v>0.01</v>
      </c>
      <c r="I446" s="7">
        <v>16.5</v>
      </c>
      <c r="J446" s="7">
        <v>0</v>
      </c>
      <c r="K446" s="7">
        <v>0.1</v>
      </c>
      <c r="L446" s="7">
        <v>7.5</v>
      </c>
      <c r="M446" s="7">
        <v>6.4</v>
      </c>
      <c r="N446" s="7">
        <v>6.1</v>
      </c>
      <c r="O446" s="7">
        <v>0.28999999999999998</v>
      </c>
    </row>
    <row r="447" spans="1:15" ht="14.4" x14ac:dyDescent="0.3">
      <c r="A447" s="30"/>
      <c r="B447" s="76" t="s">
        <v>233</v>
      </c>
      <c r="C447" s="125">
        <v>20</v>
      </c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</row>
    <row r="448" spans="1:15" ht="14.4" x14ac:dyDescent="0.3">
      <c r="A448" s="25"/>
      <c r="B448" s="37" t="s">
        <v>95</v>
      </c>
      <c r="C448" s="125">
        <v>10</v>
      </c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</row>
    <row r="449" spans="1:15" ht="14.4" x14ac:dyDescent="0.3">
      <c r="A449" s="30"/>
      <c r="B449" s="91" t="s">
        <v>42</v>
      </c>
      <c r="C449" s="126">
        <v>40</v>
      </c>
      <c r="D449" s="7">
        <v>3.8</v>
      </c>
      <c r="E449" s="7">
        <v>0.4</v>
      </c>
      <c r="F449" s="7">
        <v>24.6</v>
      </c>
      <c r="G449" s="7">
        <v>117.5</v>
      </c>
      <c r="H449" s="7">
        <v>0.06</v>
      </c>
      <c r="I449" s="7">
        <v>0</v>
      </c>
      <c r="J449" s="7">
        <v>0</v>
      </c>
      <c r="K449" s="7">
        <v>0.55000000000000004</v>
      </c>
      <c r="L449" s="7">
        <v>10</v>
      </c>
      <c r="M449" s="7">
        <v>32.5</v>
      </c>
      <c r="N449" s="7">
        <v>7</v>
      </c>
      <c r="O449" s="7">
        <v>0.55000000000000004</v>
      </c>
    </row>
    <row r="450" spans="1:15" ht="14.4" x14ac:dyDescent="0.3">
      <c r="A450" s="36"/>
      <c r="B450" s="90" t="s">
        <v>26</v>
      </c>
      <c r="C450" s="126">
        <v>40</v>
      </c>
      <c r="D450" s="7">
        <v>3.3</v>
      </c>
      <c r="E450" s="7">
        <v>0.6</v>
      </c>
      <c r="F450" s="7">
        <v>16.7</v>
      </c>
      <c r="G450" s="7">
        <v>87</v>
      </c>
      <c r="H450" s="7">
        <v>0.09</v>
      </c>
      <c r="I450" s="7">
        <v>0</v>
      </c>
      <c r="J450" s="7">
        <v>0</v>
      </c>
      <c r="K450" s="7">
        <v>0.7</v>
      </c>
      <c r="L450" s="7">
        <v>17.5</v>
      </c>
      <c r="M450" s="7">
        <v>79</v>
      </c>
      <c r="N450" s="7">
        <v>23.5</v>
      </c>
      <c r="O450" s="7">
        <v>1.95</v>
      </c>
    </row>
    <row r="451" spans="1:15" ht="14.4" x14ac:dyDescent="0.3">
      <c r="A451" s="36"/>
      <c r="B451" s="90" t="s">
        <v>317</v>
      </c>
      <c r="C451" s="126">
        <f>C419+C423+C431+C434+C442+C446+C449+C450</f>
        <v>945</v>
      </c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</row>
    <row r="452" spans="1:15" ht="14.4" x14ac:dyDescent="0.3">
      <c r="A452" s="36"/>
      <c r="B452" s="90" t="s">
        <v>234</v>
      </c>
      <c r="C452" s="7"/>
      <c r="D452" s="8">
        <f>+D453+D459+D466+D475+D478+D479</f>
        <v>29.27</v>
      </c>
      <c r="E452" s="8">
        <f>+E453+E459+E466+E475+E478+E479</f>
        <v>30.66</v>
      </c>
      <c r="F452" s="8">
        <f>+F453+F459+F466+F475+F479</f>
        <v>54.19</v>
      </c>
      <c r="G452" s="8">
        <f>+G453+G459+G466+G475+G478+G479</f>
        <v>710.75</v>
      </c>
      <c r="H452" s="8">
        <f>+H453+H459+H466+H475+H478+H479</f>
        <v>0.38</v>
      </c>
      <c r="I452" s="8">
        <f>+I453+I459+I466+I475+I478+I479</f>
        <v>3.9600000000000004</v>
      </c>
      <c r="J452" s="8">
        <f>+J453+J459+J466+J478+J479</f>
        <v>48.16</v>
      </c>
      <c r="K452" s="8">
        <f>+K453+K459+K466+K475+K478+K479</f>
        <v>7.52</v>
      </c>
      <c r="L452" s="8">
        <f>+L453+L459+L466+L475+L478+L479</f>
        <v>153.78</v>
      </c>
      <c r="M452" s="8">
        <f>+M453+M459+M466+M475+M478+M479</f>
        <v>426.27</v>
      </c>
      <c r="N452" s="8">
        <f>+N453+N459+N466+N475+N478+N479</f>
        <v>82.42</v>
      </c>
      <c r="O452" s="8">
        <f>+O453+O459+O466+O475+O478+O479</f>
        <v>6.67</v>
      </c>
    </row>
    <row r="453" spans="1:15" ht="14.4" x14ac:dyDescent="0.3">
      <c r="A453" s="36"/>
      <c r="B453" s="90" t="s">
        <v>141</v>
      </c>
      <c r="C453" s="126">
        <v>250</v>
      </c>
      <c r="D453" s="7">
        <v>3.2</v>
      </c>
      <c r="E453" s="7">
        <v>5.17</v>
      </c>
      <c r="F453" s="7">
        <v>15.2</v>
      </c>
      <c r="G453" s="7">
        <v>120.25</v>
      </c>
      <c r="H453" s="7">
        <v>0.11</v>
      </c>
      <c r="I453" s="7">
        <v>0.7</v>
      </c>
      <c r="J453" s="7">
        <v>0</v>
      </c>
      <c r="K453" s="7">
        <v>2.37</v>
      </c>
      <c r="L453" s="7">
        <v>21.15</v>
      </c>
      <c r="M453" s="7">
        <v>75.349999999999994</v>
      </c>
      <c r="N453" s="7">
        <v>4.3</v>
      </c>
      <c r="O453" s="7">
        <v>1.02</v>
      </c>
    </row>
    <row r="454" spans="1:15" ht="14.4" x14ac:dyDescent="0.3">
      <c r="A454" s="30"/>
      <c r="B454" s="76" t="s">
        <v>105</v>
      </c>
      <c r="C454" s="125">
        <v>10</v>
      </c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</row>
    <row r="455" spans="1:15" ht="14.4" x14ac:dyDescent="0.3">
      <c r="A455" s="36"/>
      <c r="B455" s="37" t="s">
        <v>216</v>
      </c>
      <c r="C455" s="125">
        <v>2</v>
      </c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</row>
    <row r="456" spans="1:15" ht="14.4" x14ac:dyDescent="0.3">
      <c r="A456" s="36"/>
      <c r="B456" s="37" t="s">
        <v>106</v>
      </c>
      <c r="C456" s="125">
        <v>9.75</v>
      </c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</row>
    <row r="457" spans="1:15" s="11" customFormat="1" ht="14.4" x14ac:dyDescent="0.3">
      <c r="A457" s="36"/>
      <c r="B457" s="37" t="s">
        <v>235</v>
      </c>
      <c r="C457" s="125">
        <v>25</v>
      </c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</row>
    <row r="458" spans="1:15" ht="14.4" x14ac:dyDescent="0.3">
      <c r="A458" s="36"/>
      <c r="B458" s="37" t="s">
        <v>110</v>
      </c>
      <c r="C458" s="125">
        <v>5</v>
      </c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</row>
    <row r="459" spans="1:15" ht="14.4" x14ac:dyDescent="0.3">
      <c r="A459" s="36">
        <v>337</v>
      </c>
      <c r="B459" s="90" t="s">
        <v>55</v>
      </c>
      <c r="C459" s="126">
        <v>100</v>
      </c>
      <c r="D459" s="7">
        <v>16.2</v>
      </c>
      <c r="E459" s="7">
        <v>12.9</v>
      </c>
      <c r="F459" s="7">
        <v>5.8</v>
      </c>
      <c r="G459" s="7">
        <v>205</v>
      </c>
      <c r="H459" s="7">
        <v>7.0000000000000007E-2</v>
      </c>
      <c r="I459" s="7">
        <v>0.5</v>
      </c>
      <c r="J459" s="7">
        <v>8.1999999999999993</v>
      </c>
      <c r="K459" s="7">
        <v>0.4</v>
      </c>
      <c r="L459" s="7">
        <v>54.2</v>
      </c>
      <c r="M459" s="7">
        <v>185.8</v>
      </c>
      <c r="N459" s="7">
        <v>23.8</v>
      </c>
      <c r="O459" s="7">
        <v>2.31</v>
      </c>
    </row>
    <row r="460" spans="1:15" ht="14.4" x14ac:dyDescent="0.3">
      <c r="A460" s="36"/>
      <c r="B460" s="37" t="s">
        <v>207</v>
      </c>
      <c r="C460" s="125">
        <v>82</v>
      </c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</row>
    <row r="461" spans="1:15" ht="14.4" x14ac:dyDescent="0.3">
      <c r="A461" s="36"/>
      <c r="B461" s="37" t="s">
        <v>96</v>
      </c>
      <c r="C461" s="125">
        <v>2</v>
      </c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</row>
    <row r="462" spans="1:15" ht="14.4" x14ac:dyDescent="0.3">
      <c r="A462" s="36"/>
      <c r="B462" s="37" t="s">
        <v>216</v>
      </c>
      <c r="C462" s="125">
        <v>0.4</v>
      </c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</row>
    <row r="463" spans="1:15" ht="14.4" x14ac:dyDescent="0.3">
      <c r="A463" s="30"/>
      <c r="B463" s="76" t="s">
        <v>135</v>
      </c>
      <c r="C463" s="125">
        <v>6.6</v>
      </c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</row>
    <row r="464" spans="1:15" ht="14.4" x14ac:dyDescent="0.3">
      <c r="A464" s="36"/>
      <c r="B464" s="37" t="s">
        <v>99</v>
      </c>
      <c r="C464" s="125">
        <v>41</v>
      </c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</row>
    <row r="465" spans="1:15" ht="14.4" x14ac:dyDescent="0.3">
      <c r="A465" s="36"/>
      <c r="B465" s="37" t="s">
        <v>42</v>
      </c>
      <c r="C465" s="125">
        <v>9</v>
      </c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</row>
    <row r="466" spans="1:15" ht="14.4" x14ac:dyDescent="0.3">
      <c r="A466" s="36">
        <v>178</v>
      </c>
      <c r="B466" s="90" t="s">
        <v>237</v>
      </c>
      <c r="C466" s="126">
        <v>180</v>
      </c>
      <c r="D466" s="7">
        <v>3.33</v>
      </c>
      <c r="E466" s="7">
        <v>11.61</v>
      </c>
      <c r="F466" s="7">
        <v>8.73</v>
      </c>
      <c r="G466" s="7">
        <v>152.1</v>
      </c>
      <c r="H466" s="7">
        <v>0.06</v>
      </c>
      <c r="I466" s="7">
        <v>2.16</v>
      </c>
      <c r="J466" s="7">
        <v>39.96</v>
      </c>
      <c r="K466" s="7">
        <v>3.6</v>
      </c>
      <c r="L466" s="7">
        <v>51.03</v>
      </c>
      <c r="M466" s="7">
        <v>67.319999999999993</v>
      </c>
      <c r="N466" s="7">
        <v>26.82</v>
      </c>
      <c r="O466" s="7">
        <v>0.77</v>
      </c>
    </row>
    <row r="467" spans="1:15" ht="14.4" x14ac:dyDescent="0.3">
      <c r="A467" s="36"/>
      <c r="B467" s="37" t="s">
        <v>107</v>
      </c>
      <c r="C467" s="125">
        <v>28.89</v>
      </c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</row>
    <row r="468" spans="1:15" ht="14.4" x14ac:dyDescent="0.3">
      <c r="A468" s="36"/>
      <c r="B468" s="37" t="s">
        <v>124</v>
      </c>
      <c r="C468" s="125">
        <v>58.05</v>
      </c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</row>
    <row r="469" spans="1:15" ht="14.4" x14ac:dyDescent="0.3">
      <c r="A469" s="30"/>
      <c r="B469" s="76" t="s">
        <v>106</v>
      </c>
      <c r="C469" s="125">
        <v>28.08</v>
      </c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</row>
    <row r="470" spans="1:15" ht="14.4" x14ac:dyDescent="0.3">
      <c r="A470" s="36"/>
      <c r="B470" s="37" t="s">
        <v>238</v>
      </c>
      <c r="C470" s="125">
        <v>7.2</v>
      </c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</row>
    <row r="471" spans="1:15" ht="28.8" x14ac:dyDescent="0.3">
      <c r="A471" s="36"/>
      <c r="B471" s="37" t="s">
        <v>144</v>
      </c>
      <c r="C471" s="125">
        <v>8.73</v>
      </c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</row>
    <row r="472" spans="1:15" ht="14.4" x14ac:dyDescent="0.3">
      <c r="A472" s="36"/>
      <c r="B472" s="37" t="s">
        <v>104</v>
      </c>
      <c r="C472" s="125">
        <v>27</v>
      </c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</row>
    <row r="473" spans="1:15" ht="14.4" x14ac:dyDescent="0.3">
      <c r="A473" s="36"/>
      <c r="B473" s="37" t="s">
        <v>216</v>
      </c>
      <c r="C473" s="125">
        <v>0.9</v>
      </c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</row>
    <row r="474" spans="1:15" ht="14.4" x14ac:dyDescent="0.3">
      <c r="A474" s="36"/>
      <c r="B474" s="37" t="s">
        <v>96</v>
      </c>
      <c r="C474" s="125">
        <v>4.32</v>
      </c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</row>
    <row r="475" spans="1:15" ht="14.4" x14ac:dyDescent="0.3">
      <c r="A475" s="36">
        <v>486</v>
      </c>
      <c r="B475" s="90" t="s">
        <v>239</v>
      </c>
      <c r="C475" s="126">
        <v>200</v>
      </c>
      <c r="D475" s="7">
        <v>0.1</v>
      </c>
      <c r="E475" s="7">
        <v>0.1</v>
      </c>
      <c r="F475" s="7">
        <v>11.1</v>
      </c>
      <c r="G475" s="7">
        <v>46</v>
      </c>
      <c r="H475" s="7">
        <v>0.01</v>
      </c>
      <c r="I475" s="7">
        <v>0.6</v>
      </c>
      <c r="J475" s="7">
        <v>0</v>
      </c>
      <c r="K475" s="7">
        <v>0.04</v>
      </c>
      <c r="L475" s="7">
        <v>3.4</v>
      </c>
      <c r="M475" s="7">
        <v>2.1</v>
      </c>
      <c r="N475" s="7">
        <v>1.7</v>
      </c>
      <c r="O475" s="7">
        <v>0.46</v>
      </c>
    </row>
    <row r="476" spans="1:15" ht="14.4" x14ac:dyDescent="0.3">
      <c r="A476" s="36"/>
      <c r="B476" s="37" t="s">
        <v>121</v>
      </c>
      <c r="C476" s="125">
        <v>20</v>
      </c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</row>
    <row r="477" spans="1:15" ht="14.4" x14ac:dyDescent="0.3">
      <c r="A477" s="36"/>
      <c r="B477" s="37" t="s">
        <v>95</v>
      </c>
      <c r="C477" s="125">
        <v>20</v>
      </c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</row>
    <row r="478" spans="1:15" ht="14.4" x14ac:dyDescent="0.3">
      <c r="A478" s="36"/>
      <c r="B478" s="90" t="s">
        <v>42</v>
      </c>
      <c r="C478" s="126">
        <v>40</v>
      </c>
      <c r="D478" s="7">
        <v>3.8</v>
      </c>
      <c r="E478" s="7">
        <v>0.4</v>
      </c>
      <c r="F478" s="7">
        <v>24.6</v>
      </c>
      <c r="G478" s="7">
        <v>117.5</v>
      </c>
      <c r="H478" s="7">
        <v>0.06</v>
      </c>
      <c r="I478" s="7">
        <v>0</v>
      </c>
      <c r="J478" s="7">
        <v>0</v>
      </c>
      <c r="K478" s="7">
        <v>0.55000000000000004</v>
      </c>
      <c r="L478" s="7">
        <v>10</v>
      </c>
      <c r="M478" s="7">
        <v>32.5</v>
      </c>
      <c r="N478" s="7">
        <v>7</v>
      </c>
      <c r="O478" s="7">
        <v>0.55000000000000004</v>
      </c>
    </row>
    <row r="479" spans="1:15" ht="14.4" x14ac:dyDescent="0.3">
      <c r="A479" s="36"/>
      <c r="B479" s="90" t="s">
        <v>26</v>
      </c>
      <c r="C479" s="126">
        <v>40</v>
      </c>
      <c r="D479" s="7">
        <v>2.64</v>
      </c>
      <c r="E479" s="7">
        <v>0.48</v>
      </c>
      <c r="F479" s="7">
        <v>13.36</v>
      </c>
      <c r="G479" s="7">
        <v>69.900000000000006</v>
      </c>
      <c r="H479" s="7">
        <v>7.0000000000000007E-2</v>
      </c>
      <c r="I479" s="7">
        <v>0</v>
      </c>
      <c r="J479" s="7">
        <v>0</v>
      </c>
      <c r="K479" s="7">
        <v>0.56000000000000005</v>
      </c>
      <c r="L479" s="7">
        <v>14</v>
      </c>
      <c r="M479" s="7">
        <v>63.2</v>
      </c>
      <c r="N479" s="7">
        <v>18.8</v>
      </c>
      <c r="O479" s="7">
        <v>1.56</v>
      </c>
    </row>
    <row r="480" spans="1:15" ht="14.4" x14ac:dyDescent="0.3">
      <c r="A480" s="36"/>
      <c r="B480" s="90" t="s">
        <v>316</v>
      </c>
      <c r="C480" s="126">
        <f>C453+C459+C466+C475+C478+C479</f>
        <v>810</v>
      </c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</row>
    <row r="481" spans="1:15" ht="14.4" x14ac:dyDescent="0.3">
      <c r="A481" s="30"/>
      <c r="B481" s="91" t="s">
        <v>240</v>
      </c>
      <c r="C481" s="7"/>
      <c r="D481" s="8">
        <f>+D482+D490</f>
        <v>10.9</v>
      </c>
      <c r="E481" s="8">
        <f>+E482+E490</f>
        <v>11.299999999999999</v>
      </c>
      <c r="F481" s="8">
        <f>+F482+F490</f>
        <v>26</v>
      </c>
      <c r="G481" s="8">
        <f>+G482+G490</f>
        <v>334</v>
      </c>
      <c r="H481" s="8">
        <f>+H482+H490</f>
        <v>0.12000000000000001</v>
      </c>
      <c r="I481" s="8">
        <v>4</v>
      </c>
      <c r="J481" s="8">
        <f t="shared" ref="J481:O481" si="15">+J482+J490</f>
        <v>15.8</v>
      </c>
      <c r="K481" s="8">
        <f t="shared" si="15"/>
        <v>0.9</v>
      </c>
      <c r="L481" s="8">
        <f t="shared" si="15"/>
        <v>38.4</v>
      </c>
      <c r="M481" s="8">
        <f t="shared" si="15"/>
        <v>94.5</v>
      </c>
      <c r="N481" s="8">
        <f t="shared" si="15"/>
        <v>14.4</v>
      </c>
      <c r="O481" s="8">
        <f t="shared" si="15"/>
        <v>4.0599999999999996</v>
      </c>
    </row>
    <row r="482" spans="1:15" ht="14.4" x14ac:dyDescent="0.3">
      <c r="A482" s="36"/>
      <c r="B482" s="90" t="s">
        <v>242</v>
      </c>
      <c r="C482" s="126">
        <v>150</v>
      </c>
      <c r="D482" s="7">
        <v>9.9</v>
      </c>
      <c r="E482" s="7">
        <v>11.1</v>
      </c>
      <c r="F482" s="7">
        <v>25.8</v>
      </c>
      <c r="G482" s="7">
        <v>242</v>
      </c>
      <c r="H482" s="7">
        <v>0.1</v>
      </c>
      <c r="I482" s="7">
        <v>0</v>
      </c>
      <c r="J482" s="7">
        <v>15.8</v>
      </c>
      <c r="K482" s="7">
        <v>0.9</v>
      </c>
      <c r="L482" s="7">
        <v>24.4</v>
      </c>
      <c r="M482" s="7">
        <v>94.5</v>
      </c>
      <c r="N482" s="7">
        <v>14.4</v>
      </c>
      <c r="O482" s="7">
        <v>1.26</v>
      </c>
    </row>
    <row r="483" spans="1:15" ht="14.4" x14ac:dyDescent="0.3">
      <c r="A483" s="36"/>
      <c r="B483" s="37" t="s">
        <v>118</v>
      </c>
      <c r="C483" s="125">
        <v>40</v>
      </c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</row>
    <row r="484" spans="1:15" ht="14.4" x14ac:dyDescent="0.3">
      <c r="A484" s="30"/>
      <c r="B484" s="76" t="s">
        <v>96</v>
      </c>
      <c r="C484" s="125">
        <v>1.5</v>
      </c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</row>
    <row r="485" spans="1:15" ht="14.4" x14ac:dyDescent="0.3">
      <c r="A485" s="30"/>
      <c r="B485" s="76" t="s">
        <v>95</v>
      </c>
      <c r="C485" s="125">
        <v>2.5</v>
      </c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</row>
    <row r="486" spans="1:15" ht="14.4" x14ac:dyDescent="0.3">
      <c r="A486" s="25"/>
      <c r="B486" s="37" t="s">
        <v>135</v>
      </c>
      <c r="C486" s="125">
        <v>3.9</v>
      </c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</row>
    <row r="487" spans="1:15" ht="14.4" x14ac:dyDescent="0.3">
      <c r="A487" s="30"/>
      <c r="B487" s="76" t="s">
        <v>225</v>
      </c>
      <c r="C487" s="125">
        <v>1.5</v>
      </c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</row>
    <row r="488" spans="1:15" ht="14.4" x14ac:dyDescent="0.3">
      <c r="A488" s="36"/>
      <c r="B488" s="37" t="s">
        <v>243</v>
      </c>
      <c r="C488" s="125">
        <v>50.7</v>
      </c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</row>
    <row r="489" spans="1:15" ht="14.4" x14ac:dyDescent="0.3">
      <c r="A489" s="36"/>
      <c r="B489" s="37" t="s">
        <v>216</v>
      </c>
      <c r="C489" s="125">
        <v>0.5</v>
      </c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</row>
    <row r="490" spans="1:15" ht="14.4" x14ac:dyDescent="0.3">
      <c r="A490" s="36"/>
      <c r="B490" s="90" t="s">
        <v>244</v>
      </c>
      <c r="C490" s="126">
        <v>200</v>
      </c>
      <c r="D490" s="7">
        <v>1</v>
      </c>
      <c r="E490" s="7">
        <v>0.2</v>
      </c>
      <c r="F490" s="7">
        <v>0.2</v>
      </c>
      <c r="G490" s="7">
        <v>92</v>
      </c>
      <c r="H490" s="7">
        <v>0.02</v>
      </c>
      <c r="I490" s="7">
        <v>4</v>
      </c>
      <c r="J490" s="7">
        <v>0</v>
      </c>
      <c r="K490" s="7">
        <v>0</v>
      </c>
      <c r="L490" s="7">
        <v>14</v>
      </c>
      <c r="M490" s="7">
        <v>0</v>
      </c>
      <c r="N490" s="7">
        <v>0</v>
      </c>
      <c r="O490" s="7">
        <v>2.8</v>
      </c>
    </row>
    <row r="491" spans="1:15" ht="14.4" x14ac:dyDescent="0.3">
      <c r="A491" s="36"/>
      <c r="B491" s="90" t="s">
        <v>315</v>
      </c>
      <c r="C491" s="126">
        <f>C482+C490</f>
        <v>350</v>
      </c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</row>
    <row r="492" spans="1:15" ht="14.4" x14ac:dyDescent="0.3">
      <c r="A492" s="36"/>
      <c r="B492" s="3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</row>
    <row r="493" spans="1:15" ht="14.4" x14ac:dyDescent="0.3">
      <c r="A493" s="36"/>
      <c r="B493" s="3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</row>
    <row r="494" spans="1:15" s="11" customFormat="1" ht="14.4" x14ac:dyDescent="0.3">
      <c r="A494" s="36"/>
      <c r="B494" s="37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</row>
    <row r="495" spans="1:15" ht="14.4" x14ac:dyDescent="0.3">
      <c r="A495" s="36"/>
      <c r="B495" s="3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</row>
    <row r="496" spans="1:15" ht="15" thickBot="1" x14ac:dyDescent="0.35">
      <c r="A496" s="55"/>
      <c r="B496" s="189"/>
      <c r="C496" s="140"/>
      <c r="D496" s="140"/>
      <c r="E496" s="140"/>
      <c r="F496" s="140"/>
      <c r="G496" s="140"/>
      <c r="H496" s="140"/>
      <c r="I496" s="140"/>
      <c r="J496" s="140"/>
      <c r="K496" s="140"/>
      <c r="L496" s="140"/>
      <c r="M496" s="140"/>
      <c r="N496" s="140"/>
      <c r="O496" s="140"/>
    </row>
    <row r="497" spans="1:20" ht="16.2" thickBot="1" x14ac:dyDescent="0.35">
      <c r="A497" s="39"/>
      <c r="B497" s="40" t="s">
        <v>22</v>
      </c>
      <c r="C497" s="175"/>
      <c r="D497" s="176">
        <f>D399+D418+D452+D481</f>
        <v>119.58</v>
      </c>
      <c r="E497" s="176">
        <f>E399+E418+E452+E481</f>
        <v>103.3</v>
      </c>
      <c r="F497" s="176">
        <f>F399+F418+F452+F481</f>
        <v>209.67999999999998</v>
      </c>
      <c r="G497" s="176">
        <f>G399+G418+G452+G481</f>
        <v>2666.8</v>
      </c>
      <c r="H497" s="176">
        <f>H399+H418+H481</f>
        <v>0.80999999999999994</v>
      </c>
      <c r="I497" s="176">
        <f t="shared" ref="I497:O497" si="16">I399+I418+I452+I481</f>
        <v>43.67</v>
      </c>
      <c r="J497" s="176">
        <f t="shared" si="16"/>
        <v>462.31</v>
      </c>
      <c r="K497" s="176">
        <f t="shared" si="16"/>
        <v>15.92</v>
      </c>
      <c r="L497" s="176">
        <f t="shared" si="16"/>
        <v>962.26</v>
      </c>
      <c r="M497" s="176">
        <f t="shared" si="16"/>
        <v>1713.05</v>
      </c>
      <c r="N497" s="176">
        <f t="shared" si="16"/>
        <v>373.17</v>
      </c>
      <c r="O497" s="177">
        <f t="shared" si="16"/>
        <v>22.97</v>
      </c>
    </row>
    <row r="498" spans="1:20" ht="14.4" x14ac:dyDescent="0.3">
      <c r="A498" s="186"/>
      <c r="B498" s="188"/>
      <c r="C498" s="185"/>
      <c r="D498" s="185"/>
      <c r="E498" s="185"/>
      <c r="F498" s="185"/>
      <c r="G498" s="185"/>
      <c r="H498" s="185"/>
      <c r="I498" s="185"/>
      <c r="J498" s="185"/>
      <c r="K498" s="185"/>
      <c r="L498" s="185"/>
      <c r="M498" s="185"/>
      <c r="N498" s="185"/>
      <c r="O498" s="185"/>
    </row>
    <row r="499" spans="1:20" ht="18" x14ac:dyDescent="0.3">
      <c r="A499" s="186"/>
      <c r="B499" s="187" t="s">
        <v>308</v>
      </c>
      <c r="C499" s="185"/>
      <c r="D499" s="185"/>
      <c r="E499" s="185"/>
      <c r="F499" s="185"/>
      <c r="G499" s="185"/>
      <c r="H499" s="185"/>
      <c r="I499" s="185"/>
      <c r="J499" s="185"/>
      <c r="K499" s="185"/>
      <c r="L499" s="185"/>
      <c r="M499" s="185"/>
      <c r="N499" s="185"/>
      <c r="O499" s="185"/>
    </row>
    <row r="500" spans="1:20" x14ac:dyDescent="0.3">
      <c r="A500" s="186"/>
      <c r="B500" s="271" t="s">
        <v>307</v>
      </c>
      <c r="C500" s="185"/>
      <c r="D500" s="185"/>
      <c r="E500" s="185"/>
      <c r="F500" s="185"/>
      <c r="G500" s="185"/>
      <c r="H500" s="185"/>
      <c r="I500" s="185"/>
      <c r="J500" s="185"/>
      <c r="K500" s="185"/>
      <c r="L500" s="185"/>
      <c r="M500" s="185"/>
      <c r="N500" s="185"/>
      <c r="O500" s="185"/>
    </row>
    <row r="501" spans="1:20" ht="14.4" customHeight="1" thickBot="1" x14ac:dyDescent="0.35">
      <c r="A501" s="185"/>
      <c r="B501" s="271"/>
      <c r="C501" s="185"/>
      <c r="D501" s="185"/>
      <c r="E501" s="185"/>
      <c r="F501" s="185"/>
      <c r="G501" s="185"/>
      <c r="H501" s="185"/>
      <c r="I501" s="185"/>
      <c r="J501" s="185"/>
      <c r="K501" s="185"/>
      <c r="L501" s="185"/>
      <c r="M501" s="185"/>
      <c r="N501" s="185"/>
      <c r="O501" s="185"/>
    </row>
    <row r="502" spans="1:20" ht="14.4" customHeight="1" thickBot="1" x14ac:dyDescent="0.35">
      <c r="A502" s="279" t="s">
        <v>5</v>
      </c>
      <c r="B502" s="273" t="s">
        <v>83</v>
      </c>
      <c r="C502" s="274" t="s">
        <v>84</v>
      </c>
      <c r="D502" s="267" t="s">
        <v>3</v>
      </c>
      <c r="E502" s="267"/>
      <c r="F502" s="267"/>
      <c r="G502" s="267" t="s">
        <v>85</v>
      </c>
      <c r="H502" s="267" t="s">
        <v>1</v>
      </c>
      <c r="I502" s="267"/>
      <c r="J502" s="267"/>
      <c r="K502" s="267"/>
      <c r="L502" s="268" t="s">
        <v>2</v>
      </c>
      <c r="M502" s="268"/>
      <c r="N502" s="268"/>
      <c r="O502" s="268"/>
    </row>
    <row r="503" spans="1:20" ht="22.8" customHeight="1" x14ac:dyDescent="0.3">
      <c r="A503" s="280"/>
      <c r="B503" s="273"/>
      <c r="C503" s="274"/>
      <c r="D503" s="150" t="s">
        <v>86</v>
      </c>
      <c r="E503" s="150" t="s">
        <v>87</v>
      </c>
      <c r="F503" s="150" t="s">
        <v>88</v>
      </c>
      <c r="G503" s="267"/>
      <c r="H503" s="150" t="s">
        <v>89</v>
      </c>
      <c r="I503" s="150" t="s">
        <v>90</v>
      </c>
      <c r="J503" s="150" t="s">
        <v>91</v>
      </c>
      <c r="K503" s="150" t="s">
        <v>92</v>
      </c>
      <c r="L503" s="150" t="s">
        <v>93</v>
      </c>
      <c r="M503" s="150" t="s">
        <v>94</v>
      </c>
      <c r="N503" s="150" t="s">
        <v>0</v>
      </c>
      <c r="O503" s="23" t="s">
        <v>4</v>
      </c>
    </row>
    <row r="504" spans="1:20" ht="15" customHeight="1" thickBot="1" x14ac:dyDescent="0.35">
      <c r="A504" s="282"/>
      <c r="B504" s="171" t="s">
        <v>245</v>
      </c>
      <c r="C504" s="172" t="s">
        <v>177</v>
      </c>
      <c r="D504" s="210">
        <f>D505+D511+D515+D518</f>
        <v>12.54</v>
      </c>
      <c r="E504" s="256">
        <f>E505+E511+E515+E518</f>
        <v>13.379999999999999</v>
      </c>
      <c r="F504" s="256">
        <f>F505+F511+F515+F518</f>
        <v>54.32</v>
      </c>
      <c r="G504" s="256">
        <f>G505+G511+G515+G518</f>
        <v>386.6</v>
      </c>
      <c r="H504" s="256">
        <f t="shared" ref="H504:O504" si="17">H505+H511+H515</f>
        <v>0.128</v>
      </c>
      <c r="I504" s="256">
        <f t="shared" si="17"/>
        <v>2.12</v>
      </c>
      <c r="J504" s="256">
        <f t="shared" si="17"/>
        <v>83.9</v>
      </c>
      <c r="K504" s="256">
        <f t="shared" si="17"/>
        <v>0.43000000000000005</v>
      </c>
      <c r="L504" s="256">
        <f t="shared" si="17"/>
        <v>327.44</v>
      </c>
      <c r="M504" s="256">
        <f t="shared" si="17"/>
        <v>288.38</v>
      </c>
      <c r="N504" s="256">
        <f t="shared" si="17"/>
        <v>58.96</v>
      </c>
      <c r="O504" s="257">
        <f t="shared" si="17"/>
        <v>1.26</v>
      </c>
    </row>
    <row r="505" spans="1:20" s="11" customFormat="1" ht="14.4" x14ac:dyDescent="0.3">
      <c r="A505" s="169">
        <v>226</v>
      </c>
      <c r="B505" s="153" t="s">
        <v>246</v>
      </c>
      <c r="C505" s="170">
        <v>250</v>
      </c>
      <c r="D505" s="141">
        <v>5.24</v>
      </c>
      <c r="E505" s="7">
        <v>6.68</v>
      </c>
      <c r="F505" s="7">
        <v>27.62</v>
      </c>
      <c r="G505" s="7">
        <v>191.6</v>
      </c>
      <c r="H505" s="7">
        <v>8.7999999999999995E-2</v>
      </c>
      <c r="I505" s="7">
        <v>1.32</v>
      </c>
      <c r="J505" s="7">
        <v>39.4</v>
      </c>
      <c r="K505" s="7">
        <v>0.26</v>
      </c>
      <c r="L505" s="7">
        <v>130.13999999999999</v>
      </c>
      <c r="M505" s="7">
        <v>140.08000000000001</v>
      </c>
      <c r="N505" s="7">
        <v>30.66</v>
      </c>
      <c r="O505" s="7">
        <v>0.44</v>
      </c>
      <c r="P505" s="3"/>
      <c r="Q505" s="3"/>
      <c r="R505" s="3"/>
      <c r="S505" s="3"/>
      <c r="T505" s="3"/>
    </row>
    <row r="506" spans="1:20" ht="14.4" x14ac:dyDescent="0.3">
      <c r="A506" s="36"/>
      <c r="B506" s="37" t="s">
        <v>247</v>
      </c>
      <c r="C506" s="125">
        <v>4.54</v>
      </c>
      <c r="D506" s="7"/>
      <c r="E506" s="22"/>
      <c r="F506" s="22"/>
      <c r="G506" s="7"/>
      <c r="H506" s="7"/>
      <c r="I506" s="7"/>
      <c r="J506" s="7"/>
      <c r="K506" s="7"/>
      <c r="L506" s="7"/>
      <c r="M506" s="7"/>
      <c r="N506" s="7"/>
      <c r="O506" s="23"/>
    </row>
    <row r="507" spans="1:20" ht="14.4" x14ac:dyDescent="0.3">
      <c r="A507" s="36"/>
      <c r="B507" s="37" t="s">
        <v>248</v>
      </c>
      <c r="C507" s="125">
        <v>2.04</v>
      </c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</row>
    <row r="508" spans="1:20" ht="14.4" x14ac:dyDescent="0.3">
      <c r="A508" s="36"/>
      <c r="B508" s="37" t="s">
        <v>95</v>
      </c>
      <c r="C508" s="125">
        <v>10</v>
      </c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</row>
    <row r="509" spans="1:20" ht="14.4" x14ac:dyDescent="0.3">
      <c r="A509" s="72"/>
      <c r="B509" s="64" t="s">
        <v>96</v>
      </c>
      <c r="C509" s="151">
        <v>1.25</v>
      </c>
      <c r="D509" s="134"/>
      <c r="E509" s="134"/>
      <c r="F509" s="134"/>
      <c r="G509" s="138"/>
      <c r="H509" s="134"/>
      <c r="I509" s="134"/>
      <c r="J509" s="134"/>
      <c r="K509" s="134"/>
      <c r="L509" s="134"/>
      <c r="M509" s="134"/>
      <c r="N509" s="134"/>
      <c r="O509" s="134"/>
    </row>
    <row r="510" spans="1:20" ht="14.4" x14ac:dyDescent="0.3">
      <c r="A510" s="72"/>
      <c r="B510" s="64" t="s">
        <v>99</v>
      </c>
      <c r="C510" s="125">
        <v>127</v>
      </c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</row>
    <row r="511" spans="1:20" ht="14.4" x14ac:dyDescent="0.3">
      <c r="A511" s="72">
        <v>462</v>
      </c>
      <c r="B511" s="96" t="s">
        <v>37</v>
      </c>
      <c r="C511" s="126">
        <v>200</v>
      </c>
      <c r="D511" s="7">
        <v>3.3</v>
      </c>
      <c r="E511" s="7">
        <v>2.9</v>
      </c>
      <c r="F511" s="7">
        <v>13.8</v>
      </c>
      <c r="G511" s="7">
        <v>94</v>
      </c>
      <c r="H511" s="7">
        <v>0.03</v>
      </c>
      <c r="I511" s="7">
        <v>0.7</v>
      </c>
      <c r="J511" s="7">
        <v>19</v>
      </c>
      <c r="K511" s="7">
        <v>0.01</v>
      </c>
      <c r="L511" s="146">
        <v>111.3</v>
      </c>
      <c r="M511" s="146">
        <v>91.1</v>
      </c>
      <c r="N511" s="146">
        <v>22.3</v>
      </c>
      <c r="O511" s="146">
        <v>0.65</v>
      </c>
    </row>
    <row r="512" spans="1:20" ht="14.4" x14ac:dyDescent="0.3">
      <c r="A512" s="72"/>
      <c r="B512" s="64" t="s">
        <v>95</v>
      </c>
      <c r="C512" s="8"/>
      <c r="D512" s="8"/>
      <c r="E512" s="8"/>
      <c r="F512" s="126"/>
      <c r="G512" s="8"/>
      <c r="H512" s="8"/>
      <c r="I512" s="8"/>
      <c r="J512" s="8"/>
      <c r="K512" s="8"/>
      <c r="L512" s="8"/>
      <c r="M512" s="8"/>
      <c r="N512" s="8"/>
      <c r="O512" s="8"/>
    </row>
    <row r="513" spans="1:15" ht="14.4" x14ac:dyDescent="0.3">
      <c r="A513" s="75"/>
      <c r="B513" s="64" t="s">
        <v>249</v>
      </c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</row>
    <row r="514" spans="1:15" ht="14.4" x14ac:dyDescent="0.3">
      <c r="A514" s="72"/>
      <c r="B514" s="64" t="s">
        <v>99</v>
      </c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</row>
    <row r="515" spans="1:15" ht="14.4" x14ac:dyDescent="0.3">
      <c r="A515" s="72">
        <v>69</v>
      </c>
      <c r="B515" s="96" t="s">
        <v>298</v>
      </c>
      <c r="C515" s="126">
        <v>35</v>
      </c>
      <c r="D515" s="7">
        <v>3</v>
      </c>
      <c r="E515" s="7">
        <v>3.8</v>
      </c>
      <c r="F515" s="7">
        <v>4.9000000000000004</v>
      </c>
      <c r="G515" s="7">
        <v>65</v>
      </c>
      <c r="H515" s="7">
        <v>0.01</v>
      </c>
      <c r="I515" s="7">
        <v>0.1</v>
      </c>
      <c r="J515" s="7">
        <v>25.5</v>
      </c>
      <c r="K515" s="7">
        <v>0.16</v>
      </c>
      <c r="L515" s="7">
        <v>86</v>
      </c>
      <c r="M515" s="7">
        <v>57.2</v>
      </c>
      <c r="N515" s="7">
        <v>6</v>
      </c>
      <c r="O515" s="7">
        <v>0.17</v>
      </c>
    </row>
    <row r="516" spans="1:15" ht="14.4" x14ac:dyDescent="0.3">
      <c r="A516" s="72"/>
      <c r="B516" s="64" t="s">
        <v>96</v>
      </c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</row>
    <row r="517" spans="1:15" ht="14.4" x14ac:dyDescent="0.3">
      <c r="A517" s="30"/>
      <c r="B517" s="76" t="s">
        <v>42</v>
      </c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</row>
    <row r="518" spans="1:15" ht="14.4" x14ac:dyDescent="0.3">
      <c r="A518" s="36"/>
      <c r="B518" s="90" t="s">
        <v>121</v>
      </c>
      <c r="C518" s="126">
        <v>100</v>
      </c>
      <c r="D518" s="7">
        <v>1</v>
      </c>
      <c r="E518" s="7">
        <v>0</v>
      </c>
      <c r="F518" s="7">
        <v>8</v>
      </c>
      <c r="G518" s="7">
        <v>36</v>
      </c>
      <c r="H518" s="7"/>
      <c r="I518" s="7"/>
      <c r="J518" s="7"/>
      <c r="K518" s="7"/>
      <c r="L518" s="7"/>
      <c r="M518" s="7"/>
      <c r="N518" s="7"/>
      <c r="O518" s="7"/>
    </row>
    <row r="519" spans="1:15" ht="14.4" x14ac:dyDescent="0.3">
      <c r="A519" s="36"/>
      <c r="B519" s="90" t="s">
        <v>324</v>
      </c>
      <c r="C519" s="126">
        <f>C505+C511+C515+C518</f>
        <v>585</v>
      </c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</row>
    <row r="520" spans="1:15" ht="14.4" x14ac:dyDescent="0.3">
      <c r="A520" s="36"/>
      <c r="B520" s="90" t="s">
        <v>205</v>
      </c>
      <c r="C520" s="7"/>
      <c r="D520" s="8">
        <f>D521+D526+D534+D545+D549+D553+D554</f>
        <v>24.490000000000002</v>
      </c>
      <c r="E520" s="8">
        <f>E521+E526+E534+E545+E549+E553+E554</f>
        <v>23.740000000000002</v>
      </c>
      <c r="F520" s="8">
        <f>F521+F526+F534+F545+F549+F553+F554</f>
        <v>94.34</v>
      </c>
      <c r="G520" s="8">
        <f>G521+G526+G534+G545+G549+G553+G554</f>
        <v>691.9</v>
      </c>
      <c r="H520" s="8">
        <f>H521+H526+H534+H545+H549+H554</f>
        <v>0.43999999999999995</v>
      </c>
      <c r="I520" s="8">
        <f>I521+I526+I534+I545+I549</f>
        <v>24.380000000000003</v>
      </c>
      <c r="J520" s="8">
        <f>J534+J545</f>
        <v>25.919999999999998</v>
      </c>
      <c r="K520" s="8">
        <f>K521+K526+K534+K545+K549+K553+K554</f>
        <v>8.58</v>
      </c>
      <c r="L520" s="8">
        <f>L521+L526+L534+L545+L549+L553+L554</f>
        <v>182.91</v>
      </c>
      <c r="M520" s="8">
        <f>M521+M526+M534+M545+M549+M553+M554</f>
        <v>445.15000000000003</v>
      </c>
      <c r="N520" s="8">
        <f>N521+N526+N534+N545+N549+N553+N554</f>
        <v>150.36000000000001</v>
      </c>
      <c r="O520" s="8">
        <f>O521+O526+O534+O545+O549+O553+O554</f>
        <v>6.34</v>
      </c>
    </row>
    <row r="521" spans="1:15" ht="14.4" x14ac:dyDescent="0.3">
      <c r="A521" s="36">
        <v>21</v>
      </c>
      <c r="B521" s="90" t="s">
        <v>250</v>
      </c>
      <c r="C521" s="126">
        <v>100</v>
      </c>
      <c r="D521" s="7">
        <v>1.2</v>
      </c>
      <c r="E521" s="7">
        <v>6.1</v>
      </c>
      <c r="F521" s="7">
        <v>11.2</v>
      </c>
      <c r="G521" s="7">
        <v>104</v>
      </c>
      <c r="H521" s="7">
        <v>0.05</v>
      </c>
      <c r="I521" s="7">
        <v>3.1</v>
      </c>
      <c r="J521" s="7">
        <v>0</v>
      </c>
      <c r="K521" s="7">
        <v>3.9</v>
      </c>
      <c r="L521" s="7">
        <v>24.4</v>
      </c>
      <c r="M521" s="7">
        <v>49.5</v>
      </c>
      <c r="N521" s="7">
        <v>34</v>
      </c>
      <c r="O521" s="7">
        <v>0.64</v>
      </c>
    </row>
    <row r="522" spans="1:15" ht="14.4" x14ac:dyDescent="0.3">
      <c r="A522" s="36"/>
      <c r="B522" s="37" t="s">
        <v>106</v>
      </c>
      <c r="C522" s="125">
        <v>89.7</v>
      </c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</row>
    <row r="523" spans="1:15" ht="14.4" x14ac:dyDescent="0.3">
      <c r="A523" s="36"/>
      <c r="B523" s="37" t="s">
        <v>95</v>
      </c>
      <c r="C523" s="125">
        <v>5</v>
      </c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</row>
    <row r="524" spans="1:15" ht="14.4" x14ac:dyDescent="0.3">
      <c r="A524" s="30"/>
      <c r="B524" s="76" t="s">
        <v>96</v>
      </c>
      <c r="C524" s="125">
        <v>6</v>
      </c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</row>
    <row r="525" spans="1:15" ht="14.4" x14ac:dyDescent="0.3">
      <c r="A525" s="36"/>
      <c r="B525" s="37" t="s">
        <v>216</v>
      </c>
      <c r="C525" s="125">
        <v>1</v>
      </c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</row>
    <row r="526" spans="1:15" ht="14.4" x14ac:dyDescent="0.3">
      <c r="A526" s="36">
        <v>104</v>
      </c>
      <c r="B526" s="90" t="s">
        <v>29</v>
      </c>
      <c r="C526" s="126">
        <v>250</v>
      </c>
      <c r="D526" s="7">
        <v>1.57</v>
      </c>
      <c r="E526" s="7">
        <v>4.5</v>
      </c>
      <c r="F526" s="7">
        <v>5.7</v>
      </c>
      <c r="G526" s="7">
        <v>70</v>
      </c>
      <c r="H526" s="7">
        <v>0.05</v>
      </c>
      <c r="I526" s="7">
        <v>11.9</v>
      </c>
      <c r="J526" s="7">
        <v>0</v>
      </c>
      <c r="K526" s="7">
        <v>2.35</v>
      </c>
      <c r="L526" s="7">
        <v>37.049999999999997</v>
      </c>
      <c r="M526" s="7">
        <v>45.65</v>
      </c>
      <c r="N526" s="7">
        <v>20.3</v>
      </c>
      <c r="O526" s="7">
        <v>0.78</v>
      </c>
    </row>
    <row r="527" spans="1:15" ht="14.4" x14ac:dyDescent="0.3">
      <c r="A527" s="30"/>
      <c r="B527" s="76" t="s">
        <v>103</v>
      </c>
      <c r="C527" s="125">
        <v>2.5</v>
      </c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</row>
    <row r="528" spans="1:15" ht="14.4" x14ac:dyDescent="0.3">
      <c r="A528" s="30"/>
      <c r="B528" s="76" t="s">
        <v>105</v>
      </c>
      <c r="C528" s="125">
        <v>10.07</v>
      </c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</row>
    <row r="529" spans="1:15" ht="14.4" x14ac:dyDescent="0.3">
      <c r="A529" s="30"/>
      <c r="B529" s="76" t="s">
        <v>216</v>
      </c>
      <c r="C529" s="125">
        <v>2</v>
      </c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</row>
    <row r="530" spans="1:15" ht="14.4" x14ac:dyDescent="0.3">
      <c r="A530" s="36"/>
      <c r="B530" s="37" t="s">
        <v>106</v>
      </c>
      <c r="C530" s="125">
        <v>9.75</v>
      </c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</row>
    <row r="531" spans="1:15" ht="14.4" x14ac:dyDescent="0.3">
      <c r="A531" s="25"/>
      <c r="B531" s="37" t="s">
        <v>107</v>
      </c>
      <c r="C531" s="125">
        <v>35</v>
      </c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</row>
    <row r="532" spans="1:15" ht="14.4" x14ac:dyDescent="0.3">
      <c r="A532" s="30"/>
      <c r="B532" s="76" t="s">
        <v>124</v>
      </c>
      <c r="C532" s="125">
        <v>30</v>
      </c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</row>
    <row r="533" spans="1:15" ht="14.4" x14ac:dyDescent="0.3">
      <c r="A533" s="36"/>
      <c r="B533" s="37" t="s">
        <v>110</v>
      </c>
      <c r="C533" s="125">
        <v>5</v>
      </c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</row>
    <row r="534" spans="1:15" ht="28.8" x14ac:dyDescent="0.3">
      <c r="A534" s="36">
        <v>298</v>
      </c>
      <c r="B534" s="90" t="s">
        <v>23</v>
      </c>
      <c r="C534" s="126">
        <v>120</v>
      </c>
      <c r="D534" s="7">
        <v>10.32</v>
      </c>
      <c r="E534" s="7">
        <v>3.24</v>
      </c>
      <c r="F534" s="7">
        <v>3.24</v>
      </c>
      <c r="G534" s="7">
        <v>83.4</v>
      </c>
      <c r="H534" s="7">
        <v>0.06</v>
      </c>
      <c r="I534" s="7">
        <v>1.98</v>
      </c>
      <c r="J534" s="7">
        <v>25.86</v>
      </c>
      <c r="K534" s="7">
        <v>0.84</v>
      </c>
      <c r="L534" s="7">
        <v>40.56</v>
      </c>
      <c r="M534" s="7">
        <v>122.4</v>
      </c>
      <c r="N534" s="7">
        <v>25.86</v>
      </c>
      <c r="O534" s="7">
        <v>0.56000000000000005</v>
      </c>
    </row>
    <row r="535" spans="1:15" ht="14.4" x14ac:dyDescent="0.3">
      <c r="A535" s="36"/>
      <c r="B535" s="37" t="s">
        <v>251</v>
      </c>
      <c r="C535" s="125">
        <v>72.599999999999994</v>
      </c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</row>
    <row r="536" spans="1:15" s="11" customFormat="1" ht="14.4" x14ac:dyDescent="0.3">
      <c r="A536" s="30"/>
      <c r="B536" s="101" t="s">
        <v>110</v>
      </c>
      <c r="C536" s="125">
        <v>1.2</v>
      </c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</row>
    <row r="537" spans="1:15" ht="14.4" x14ac:dyDescent="0.3">
      <c r="A537" s="36"/>
      <c r="B537" s="37" t="s">
        <v>118</v>
      </c>
      <c r="C537" s="125">
        <v>3.94</v>
      </c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</row>
    <row r="538" spans="1:15" ht="14.4" x14ac:dyDescent="0.3">
      <c r="A538" s="36"/>
      <c r="B538" s="37" t="s">
        <v>96</v>
      </c>
      <c r="C538" s="125">
        <v>4.1900000000000004</v>
      </c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</row>
    <row r="539" spans="1:15" ht="14.4" x14ac:dyDescent="0.3">
      <c r="A539" s="36"/>
      <c r="B539" s="37" t="s">
        <v>104</v>
      </c>
      <c r="C539" s="125">
        <v>25</v>
      </c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</row>
    <row r="540" spans="1:15" ht="14.4" x14ac:dyDescent="0.3">
      <c r="A540" s="36"/>
      <c r="B540" s="37" t="s">
        <v>216</v>
      </c>
      <c r="C540" s="125">
        <v>1.2</v>
      </c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</row>
    <row r="541" spans="1:15" ht="14.4" x14ac:dyDescent="0.3">
      <c r="A541" s="36"/>
      <c r="B541" s="37" t="s">
        <v>118</v>
      </c>
      <c r="C541" s="125">
        <v>1.25</v>
      </c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</row>
    <row r="542" spans="1:15" ht="14.4" x14ac:dyDescent="0.3">
      <c r="A542" s="36"/>
      <c r="B542" s="37" t="s">
        <v>105</v>
      </c>
      <c r="C542" s="125">
        <v>12.06</v>
      </c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</row>
    <row r="543" spans="1:15" ht="14.4" x14ac:dyDescent="0.3">
      <c r="A543" s="30"/>
      <c r="B543" s="76" t="s">
        <v>106</v>
      </c>
      <c r="C543" s="125">
        <v>21.48</v>
      </c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</row>
    <row r="544" spans="1:15" ht="14.4" x14ac:dyDescent="0.3">
      <c r="A544" s="36"/>
      <c r="B544" s="37" t="s">
        <v>96</v>
      </c>
      <c r="C544" s="125">
        <v>1.25</v>
      </c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</row>
    <row r="545" spans="1:15" ht="14.4" x14ac:dyDescent="0.3">
      <c r="A545" s="36">
        <v>377</v>
      </c>
      <c r="B545" s="90" t="s">
        <v>60</v>
      </c>
      <c r="C545" s="126">
        <v>180</v>
      </c>
      <c r="D545" s="7">
        <v>4.2</v>
      </c>
      <c r="E545" s="7">
        <v>8.8000000000000007</v>
      </c>
      <c r="F545" s="7">
        <v>21.8</v>
      </c>
      <c r="G545" s="7">
        <v>184</v>
      </c>
      <c r="H545" s="7">
        <v>0.18</v>
      </c>
      <c r="I545" s="7">
        <v>6.8</v>
      </c>
      <c r="J545" s="7">
        <v>0.06</v>
      </c>
      <c r="K545" s="7">
        <v>0.2</v>
      </c>
      <c r="L545" s="7">
        <v>52</v>
      </c>
      <c r="M545" s="7">
        <v>114</v>
      </c>
      <c r="N545" s="7">
        <v>38</v>
      </c>
      <c r="O545" s="7">
        <v>1.4</v>
      </c>
    </row>
    <row r="546" spans="1:15" ht="14.4" x14ac:dyDescent="0.3">
      <c r="A546" s="36"/>
      <c r="B546" s="37" t="s">
        <v>96</v>
      </c>
      <c r="C546" s="125">
        <v>9</v>
      </c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</row>
    <row r="547" spans="1:15" ht="14.4" x14ac:dyDescent="0.3">
      <c r="A547" s="36"/>
      <c r="B547" s="37" t="s">
        <v>124</v>
      </c>
      <c r="C547" s="125">
        <v>168</v>
      </c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</row>
    <row r="548" spans="1:15" ht="14.4" x14ac:dyDescent="0.3">
      <c r="A548" s="36"/>
      <c r="B548" s="37" t="s">
        <v>99</v>
      </c>
      <c r="C548" s="125">
        <v>30</v>
      </c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</row>
    <row r="549" spans="1:15" ht="14.4" x14ac:dyDescent="0.3">
      <c r="A549" s="30">
        <v>486</v>
      </c>
      <c r="B549" s="91" t="s">
        <v>199</v>
      </c>
      <c r="C549" s="126">
        <v>200</v>
      </c>
      <c r="D549" s="7">
        <v>0.1</v>
      </c>
      <c r="E549" s="7">
        <v>0.1</v>
      </c>
      <c r="F549" s="7">
        <v>11.1</v>
      </c>
      <c r="G549" s="7">
        <v>46</v>
      </c>
      <c r="H549" s="7">
        <v>0.01</v>
      </c>
      <c r="I549" s="7">
        <v>0.6</v>
      </c>
      <c r="J549" s="7">
        <v>0</v>
      </c>
      <c r="K549" s="7">
        <v>0.04</v>
      </c>
      <c r="L549" s="7">
        <v>1.4</v>
      </c>
      <c r="M549" s="7">
        <v>2.1</v>
      </c>
      <c r="N549" s="7">
        <v>1.7</v>
      </c>
      <c r="O549" s="7">
        <v>0.46</v>
      </c>
    </row>
    <row r="550" spans="1:15" ht="14.4" x14ac:dyDescent="0.3">
      <c r="A550" s="36"/>
      <c r="B550" s="37" t="s">
        <v>145</v>
      </c>
      <c r="C550" s="125">
        <v>20</v>
      </c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</row>
    <row r="551" spans="1:15" ht="14.4" x14ac:dyDescent="0.3">
      <c r="A551" s="36"/>
      <c r="B551" s="37" t="s">
        <v>95</v>
      </c>
      <c r="C551" s="125">
        <v>10</v>
      </c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</row>
    <row r="552" spans="1:15" ht="14.4" x14ac:dyDescent="0.3">
      <c r="A552" s="36"/>
      <c r="B552" s="37" t="s">
        <v>111</v>
      </c>
      <c r="C552" s="125">
        <v>10</v>
      </c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</row>
    <row r="553" spans="1:15" ht="14.4" x14ac:dyDescent="0.3">
      <c r="A553" s="30"/>
      <c r="B553" s="91" t="s">
        <v>42</v>
      </c>
      <c r="C553" s="126">
        <v>40</v>
      </c>
      <c r="D553" s="7">
        <v>3.8</v>
      </c>
      <c r="E553" s="7">
        <v>0.4</v>
      </c>
      <c r="F553" s="7">
        <v>24.6</v>
      </c>
      <c r="G553" s="7">
        <v>117.5</v>
      </c>
      <c r="H553" s="7">
        <v>0.06</v>
      </c>
      <c r="I553" s="7">
        <v>0</v>
      </c>
      <c r="J553" s="7">
        <v>0</v>
      </c>
      <c r="K553" s="7">
        <v>0.55000000000000004</v>
      </c>
      <c r="L553" s="7">
        <v>10</v>
      </c>
      <c r="M553" s="7">
        <v>32.5</v>
      </c>
      <c r="N553" s="7">
        <v>7</v>
      </c>
      <c r="O553" s="7">
        <v>0.55000000000000004</v>
      </c>
    </row>
    <row r="554" spans="1:15" ht="14.4" x14ac:dyDescent="0.3">
      <c r="A554" s="36"/>
      <c r="B554" s="90" t="s">
        <v>26</v>
      </c>
      <c r="C554" s="126">
        <v>40</v>
      </c>
      <c r="D554" s="7">
        <v>3.3</v>
      </c>
      <c r="E554" s="7">
        <v>0.6</v>
      </c>
      <c r="F554" s="7">
        <v>16.7</v>
      </c>
      <c r="G554" s="7">
        <v>87</v>
      </c>
      <c r="H554" s="7">
        <v>0.09</v>
      </c>
      <c r="I554" s="7">
        <v>0</v>
      </c>
      <c r="J554" s="7">
        <v>0</v>
      </c>
      <c r="K554" s="7">
        <v>0.7</v>
      </c>
      <c r="L554" s="7">
        <v>17.5</v>
      </c>
      <c r="M554" s="7">
        <v>79</v>
      </c>
      <c r="N554" s="7">
        <v>23.5</v>
      </c>
      <c r="O554" s="7">
        <v>1.95</v>
      </c>
    </row>
    <row r="555" spans="1:15" ht="14.4" x14ac:dyDescent="0.3">
      <c r="A555" s="36"/>
      <c r="B555" s="90" t="s">
        <v>323</v>
      </c>
      <c r="C555" s="126">
        <f>C521+C526+C534+C545+C549+C553+C554</f>
        <v>930</v>
      </c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</row>
    <row r="556" spans="1:15" ht="14.4" x14ac:dyDescent="0.3">
      <c r="A556" s="36"/>
      <c r="B556" s="90" t="s">
        <v>209</v>
      </c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</row>
    <row r="557" spans="1:15" ht="14.4" x14ac:dyDescent="0.3">
      <c r="A557" s="36">
        <v>148</v>
      </c>
      <c r="B557" s="90" t="s">
        <v>43</v>
      </c>
      <c r="C557" s="126">
        <v>100</v>
      </c>
      <c r="D557" s="7">
        <v>0.8</v>
      </c>
      <c r="E557" s="7">
        <v>0.1</v>
      </c>
      <c r="F557" s="7">
        <v>2.5</v>
      </c>
      <c r="G557" s="7">
        <v>14</v>
      </c>
      <c r="H557" s="7">
        <v>0.03</v>
      </c>
      <c r="I557" s="7">
        <v>10</v>
      </c>
      <c r="J557" s="7">
        <v>0</v>
      </c>
      <c r="K557" s="7">
        <v>0.1</v>
      </c>
      <c r="L557" s="7">
        <v>23</v>
      </c>
      <c r="M557" s="7">
        <v>42</v>
      </c>
      <c r="N557" s="7">
        <v>14</v>
      </c>
      <c r="O557" s="7">
        <v>0.6</v>
      </c>
    </row>
    <row r="558" spans="1:15" ht="14.4" x14ac:dyDescent="0.3">
      <c r="A558" s="36"/>
      <c r="B558" s="37" t="s">
        <v>218</v>
      </c>
      <c r="C558" s="125">
        <v>100</v>
      </c>
      <c r="D558" s="8">
        <f>D559+D569+D575+D579+D587+D591+D592+D596</f>
        <v>39.9</v>
      </c>
      <c r="E558" s="8">
        <f>E559+E569+E575+E579+E587+E591+E592</f>
        <v>27.46</v>
      </c>
      <c r="F558" s="8">
        <f>F559+F569+F575+F579+F587+F591+F592+F596</f>
        <v>102.27</v>
      </c>
      <c r="G558" s="8">
        <f>G559+G569+G575+G579+G587+G591+G592+G596</f>
        <v>934.21</v>
      </c>
      <c r="H558" s="8">
        <f>H559+H569+H575+H579+H587+H591+H592+H596</f>
        <v>0.62</v>
      </c>
      <c r="I558" s="8">
        <f>I559+I569+I575+I579+I587+I591+I592+I596</f>
        <v>12.549999999999999</v>
      </c>
      <c r="J558" s="8">
        <f>J559+J569+J575+J579+J587+J591+J592+J596</f>
        <v>37.79</v>
      </c>
      <c r="K558" s="8">
        <f>K559+K569+K575+K579+K587+K591+K592</f>
        <v>5.68</v>
      </c>
      <c r="L558" s="8">
        <f>L559+L569+L575+L579+L587+L591+L592</f>
        <v>147.91</v>
      </c>
      <c r="M558" s="8">
        <f>M559+M569+M575+M579+M587+M591+M592</f>
        <v>534.08000000000004</v>
      </c>
      <c r="N558" s="8">
        <f>N559+N569+N575+N579+N587+N591+N592</f>
        <v>199.32999999999998</v>
      </c>
      <c r="O558" s="8">
        <f>O559+O569+O575+O579+O587+O591+O592</f>
        <v>11.14</v>
      </c>
    </row>
    <row r="559" spans="1:15" ht="14.4" x14ac:dyDescent="0.3">
      <c r="A559" s="30">
        <v>98</v>
      </c>
      <c r="B559" s="91" t="s">
        <v>61</v>
      </c>
      <c r="C559" s="126">
        <v>250</v>
      </c>
      <c r="D559" s="7">
        <v>2.0499999999999998</v>
      </c>
      <c r="E559" s="7">
        <v>4.75</v>
      </c>
      <c r="F559" s="7">
        <v>10.72</v>
      </c>
      <c r="G559" s="7">
        <v>93.75</v>
      </c>
      <c r="H559" s="7">
        <v>0.06</v>
      </c>
      <c r="I559" s="7">
        <v>8.1199999999999992</v>
      </c>
      <c r="J559" s="7">
        <v>0</v>
      </c>
      <c r="K559" s="7">
        <v>2.4</v>
      </c>
      <c r="L559" s="7">
        <v>40.9</v>
      </c>
      <c r="M559" s="7">
        <v>66.099999999999994</v>
      </c>
      <c r="N559" s="7">
        <v>30.02</v>
      </c>
      <c r="O559" s="7">
        <v>1.53</v>
      </c>
    </row>
    <row r="560" spans="1:15" ht="14.4" x14ac:dyDescent="0.3">
      <c r="A560" s="30"/>
      <c r="B560" s="76" t="s">
        <v>102</v>
      </c>
      <c r="C560" s="125">
        <v>64</v>
      </c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</row>
    <row r="561" spans="1:15" ht="14.4" x14ac:dyDescent="0.3">
      <c r="A561" s="25"/>
      <c r="B561" s="37" t="s">
        <v>103</v>
      </c>
      <c r="C561" s="125">
        <v>3.25</v>
      </c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</row>
    <row r="562" spans="1:15" ht="14.4" x14ac:dyDescent="0.3">
      <c r="A562" s="30"/>
      <c r="B562" s="76" t="s">
        <v>95</v>
      </c>
      <c r="C562" s="132">
        <v>2.5</v>
      </c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</row>
    <row r="563" spans="1:15" ht="14.4" x14ac:dyDescent="0.3">
      <c r="A563" s="36"/>
      <c r="B563" s="37" t="s">
        <v>110</v>
      </c>
      <c r="C563" s="125">
        <v>5</v>
      </c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</row>
    <row r="564" spans="1:15" ht="14.4" x14ac:dyDescent="0.3">
      <c r="A564" s="30"/>
      <c r="B564" s="76" t="s">
        <v>216</v>
      </c>
      <c r="C564" s="125">
        <v>2</v>
      </c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</row>
    <row r="565" spans="1:15" ht="14.4" x14ac:dyDescent="0.3">
      <c r="A565" s="36"/>
      <c r="B565" s="37" t="s">
        <v>104</v>
      </c>
      <c r="C565" s="125">
        <v>15</v>
      </c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</row>
    <row r="566" spans="1:15" s="11" customFormat="1" ht="14.4" x14ac:dyDescent="0.3">
      <c r="A566" s="36"/>
      <c r="B566" s="37" t="s">
        <v>105</v>
      </c>
      <c r="C566" s="125">
        <v>11.32</v>
      </c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</row>
    <row r="567" spans="1:15" ht="14.4" x14ac:dyDescent="0.3">
      <c r="A567" s="36"/>
      <c r="B567" s="37" t="s">
        <v>106</v>
      </c>
      <c r="C567" s="125">
        <v>9.75</v>
      </c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</row>
    <row r="568" spans="1:15" ht="14.4" x14ac:dyDescent="0.3">
      <c r="A568" s="36"/>
      <c r="B568" s="37" t="s">
        <v>124</v>
      </c>
      <c r="C568" s="125">
        <v>43.12</v>
      </c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</row>
    <row r="569" spans="1:15" ht="14.4" x14ac:dyDescent="0.3">
      <c r="A569" s="36">
        <v>339</v>
      </c>
      <c r="B569" s="90" t="s">
        <v>252</v>
      </c>
      <c r="C569" s="126">
        <v>100</v>
      </c>
      <c r="D569" s="7">
        <v>17.399999999999999</v>
      </c>
      <c r="E569" s="7">
        <v>13.8</v>
      </c>
      <c r="F569" s="7">
        <v>15.6</v>
      </c>
      <c r="G569" s="7">
        <v>256</v>
      </c>
      <c r="H569" s="7">
        <v>0.15</v>
      </c>
      <c r="I569" s="7">
        <v>0.3</v>
      </c>
      <c r="J569" s="7">
        <v>4.5999999999999996</v>
      </c>
      <c r="K569" s="7">
        <v>1.4</v>
      </c>
      <c r="L569" s="7">
        <v>54.1</v>
      </c>
      <c r="M569" s="7">
        <v>181.8</v>
      </c>
      <c r="N569" s="7">
        <v>25.5</v>
      </c>
      <c r="O569" s="7">
        <v>2.81</v>
      </c>
    </row>
    <row r="570" spans="1:15" ht="14.4" x14ac:dyDescent="0.3">
      <c r="A570" s="36"/>
      <c r="B570" s="37" t="s">
        <v>132</v>
      </c>
      <c r="C570" s="125">
        <v>11</v>
      </c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</row>
    <row r="571" spans="1:15" ht="14.4" x14ac:dyDescent="0.3">
      <c r="A571" s="36"/>
      <c r="B571" s="37" t="s">
        <v>110</v>
      </c>
      <c r="C571" s="125">
        <v>2</v>
      </c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</row>
    <row r="572" spans="1:15" ht="14.4" x14ac:dyDescent="0.3">
      <c r="A572" s="36"/>
      <c r="B572" s="37" t="s">
        <v>253</v>
      </c>
      <c r="C572" s="125">
        <v>82</v>
      </c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</row>
    <row r="573" spans="1:15" ht="14.4" x14ac:dyDescent="0.3">
      <c r="A573" s="36"/>
      <c r="B573" s="37" t="s">
        <v>99</v>
      </c>
      <c r="C573" s="125">
        <v>23</v>
      </c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</row>
    <row r="574" spans="1:15" ht="14.4" x14ac:dyDescent="0.3">
      <c r="A574" s="30"/>
      <c r="B574" s="76" t="s">
        <v>42</v>
      </c>
      <c r="C574" s="125">
        <v>19</v>
      </c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</row>
    <row r="575" spans="1:15" ht="14.4" x14ac:dyDescent="0.3">
      <c r="A575" s="36">
        <v>202</v>
      </c>
      <c r="B575" s="90" t="s">
        <v>17</v>
      </c>
      <c r="C575" s="126">
        <v>180</v>
      </c>
      <c r="D575" s="7">
        <v>6.75</v>
      </c>
      <c r="E575" s="7">
        <v>6.91</v>
      </c>
      <c r="F575" s="7">
        <v>11.79</v>
      </c>
      <c r="G575" s="7">
        <v>208.26</v>
      </c>
      <c r="H575" s="7">
        <v>0.16</v>
      </c>
      <c r="I575" s="7">
        <v>0</v>
      </c>
      <c r="J575" s="7">
        <v>28.8</v>
      </c>
      <c r="K575" s="7">
        <v>0.5</v>
      </c>
      <c r="L575" s="7">
        <v>16.940000000000001</v>
      </c>
      <c r="M575" s="7">
        <v>161.15</v>
      </c>
      <c r="N575" s="7">
        <v>106.45</v>
      </c>
      <c r="O575" s="7">
        <v>3.61</v>
      </c>
    </row>
    <row r="576" spans="1:15" ht="14.4" x14ac:dyDescent="0.3">
      <c r="A576" s="36"/>
      <c r="B576" s="37" t="s">
        <v>96</v>
      </c>
      <c r="C576" s="125">
        <v>7.2</v>
      </c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</row>
    <row r="577" spans="1:15" ht="14.4" x14ac:dyDescent="0.3">
      <c r="A577" s="36"/>
      <c r="B577" s="37" t="s">
        <v>216</v>
      </c>
      <c r="C577" s="125">
        <v>1.26</v>
      </c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</row>
    <row r="578" spans="1:15" ht="14.4" x14ac:dyDescent="0.3">
      <c r="A578" s="36"/>
      <c r="B578" s="37" t="s">
        <v>113</v>
      </c>
      <c r="C578" s="125">
        <v>54</v>
      </c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</row>
    <row r="579" spans="1:15" ht="14.4" x14ac:dyDescent="0.3">
      <c r="A579" s="36">
        <v>422</v>
      </c>
      <c r="B579" s="90" t="s">
        <v>62</v>
      </c>
      <c r="C579" s="126">
        <v>35</v>
      </c>
      <c r="D579" s="7">
        <v>0.7</v>
      </c>
      <c r="E579" s="7">
        <v>0.9</v>
      </c>
      <c r="F579" s="7">
        <v>2.16</v>
      </c>
      <c r="G579" s="7">
        <v>19.7</v>
      </c>
      <c r="H579" s="7">
        <v>0.01</v>
      </c>
      <c r="I579" s="7">
        <v>0.93</v>
      </c>
      <c r="J579" s="7">
        <v>3.99</v>
      </c>
      <c r="K579" s="7">
        <v>0.09</v>
      </c>
      <c r="L579" s="7">
        <v>5.07</v>
      </c>
      <c r="M579" s="7">
        <v>11.43</v>
      </c>
      <c r="N579" s="7">
        <v>5.16</v>
      </c>
      <c r="O579" s="7">
        <v>0.23</v>
      </c>
    </row>
    <row r="580" spans="1:15" ht="14.4" x14ac:dyDescent="0.3">
      <c r="A580" s="30"/>
      <c r="B580" s="76" t="s">
        <v>103</v>
      </c>
      <c r="C580" s="125">
        <v>7</v>
      </c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</row>
    <row r="581" spans="1:15" ht="14.4" x14ac:dyDescent="0.3">
      <c r="A581" s="36"/>
      <c r="B581" s="37" t="s">
        <v>95</v>
      </c>
      <c r="C581" s="125">
        <v>0.87</v>
      </c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</row>
    <row r="582" spans="1:15" ht="14.4" x14ac:dyDescent="0.3">
      <c r="A582" s="36"/>
      <c r="B582" s="37" t="s">
        <v>96</v>
      </c>
      <c r="C582" s="125">
        <v>1.05</v>
      </c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</row>
    <row r="583" spans="1:15" ht="14.4" x14ac:dyDescent="0.3">
      <c r="A583" s="30"/>
      <c r="B583" s="76" t="s">
        <v>118</v>
      </c>
      <c r="C583" s="125">
        <v>1.75</v>
      </c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</row>
    <row r="584" spans="1:15" ht="14.4" x14ac:dyDescent="0.3">
      <c r="A584" s="36"/>
      <c r="B584" s="37" t="s">
        <v>216</v>
      </c>
      <c r="C584" s="125">
        <v>0.35</v>
      </c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</row>
    <row r="585" spans="1:15" ht="14.4" x14ac:dyDescent="0.3">
      <c r="A585" s="36"/>
      <c r="B585" s="37" t="s">
        <v>105</v>
      </c>
      <c r="C585" s="125">
        <v>1.41</v>
      </c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</row>
    <row r="586" spans="1:15" ht="14.4" x14ac:dyDescent="0.3">
      <c r="A586" s="36"/>
      <c r="B586" s="37" t="s">
        <v>106</v>
      </c>
      <c r="C586" s="125">
        <v>2.73</v>
      </c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</row>
    <row r="587" spans="1:15" ht="14.4" x14ac:dyDescent="0.3">
      <c r="A587" s="36">
        <v>486</v>
      </c>
      <c r="B587" s="90" t="s">
        <v>223</v>
      </c>
      <c r="C587" s="126">
        <v>200</v>
      </c>
      <c r="D587" s="7">
        <v>0.1</v>
      </c>
      <c r="E587" s="7">
        <v>0.1</v>
      </c>
      <c r="F587" s="7">
        <v>11.1</v>
      </c>
      <c r="G587" s="7">
        <v>46</v>
      </c>
      <c r="H587" s="7">
        <v>0.01</v>
      </c>
      <c r="I587" s="7">
        <v>0.6</v>
      </c>
      <c r="J587" s="7">
        <v>0</v>
      </c>
      <c r="K587" s="7">
        <v>0.04</v>
      </c>
      <c r="L587" s="7">
        <v>3.4</v>
      </c>
      <c r="M587" s="7">
        <v>2.1</v>
      </c>
      <c r="N587" s="7">
        <v>1.7</v>
      </c>
      <c r="O587" s="7">
        <v>0.46</v>
      </c>
    </row>
    <row r="588" spans="1:15" ht="14.4" x14ac:dyDescent="0.3">
      <c r="A588" s="36"/>
      <c r="B588" s="37" t="s">
        <v>120</v>
      </c>
      <c r="C588" s="125">
        <v>20</v>
      </c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</row>
    <row r="589" spans="1:15" ht="14.4" x14ac:dyDescent="0.3">
      <c r="A589" s="36"/>
      <c r="B589" s="37" t="s">
        <v>95</v>
      </c>
      <c r="C589" s="125">
        <v>10</v>
      </c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</row>
    <row r="590" spans="1:15" ht="14.4" x14ac:dyDescent="0.3">
      <c r="A590" s="36"/>
      <c r="B590" s="37" t="s">
        <v>111</v>
      </c>
      <c r="C590" s="125">
        <v>10</v>
      </c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</row>
    <row r="591" spans="1:15" ht="14.4" x14ac:dyDescent="0.3">
      <c r="A591" s="36"/>
      <c r="B591" s="90" t="s">
        <v>42</v>
      </c>
      <c r="C591" s="126">
        <v>40</v>
      </c>
      <c r="D591" s="7">
        <v>3.8</v>
      </c>
      <c r="E591" s="7">
        <v>0.4</v>
      </c>
      <c r="F591" s="7">
        <v>24.6</v>
      </c>
      <c r="G591" s="7">
        <v>117.5</v>
      </c>
      <c r="H591" s="7">
        <v>0.06</v>
      </c>
      <c r="I591" s="7">
        <v>0</v>
      </c>
      <c r="J591" s="7">
        <v>0</v>
      </c>
      <c r="K591" s="7">
        <v>0.55000000000000004</v>
      </c>
      <c r="L591" s="7">
        <v>10</v>
      </c>
      <c r="M591" s="7">
        <v>32.5</v>
      </c>
      <c r="N591" s="7">
        <v>7</v>
      </c>
      <c r="O591" s="7">
        <v>0.55000000000000004</v>
      </c>
    </row>
    <row r="592" spans="1:15" ht="14.4" x14ac:dyDescent="0.3">
      <c r="A592" s="36"/>
      <c r="B592" s="90" t="s">
        <v>181</v>
      </c>
      <c r="C592" s="126">
        <v>40</v>
      </c>
      <c r="D592" s="7">
        <v>3.3</v>
      </c>
      <c r="E592" s="7">
        <v>0.6</v>
      </c>
      <c r="F592" s="7">
        <v>16.7</v>
      </c>
      <c r="G592" s="7">
        <v>87</v>
      </c>
      <c r="H592" s="7">
        <v>0.09</v>
      </c>
      <c r="I592" s="7">
        <v>0</v>
      </c>
      <c r="J592" s="7">
        <v>0</v>
      </c>
      <c r="K592" s="7">
        <v>0.7</v>
      </c>
      <c r="L592" s="7">
        <v>17.5</v>
      </c>
      <c r="M592" s="7">
        <v>79</v>
      </c>
      <c r="N592" s="7">
        <v>23.5</v>
      </c>
      <c r="O592" s="7">
        <v>1.95</v>
      </c>
    </row>
    <row r="593" spans="1:15" ht="14.4" x14ac:dyDescent="0.3">
      <c r="A593" s="36"/>
      <c r="B593" s="90" t="s">
        <v>322</v>
      </c>
      <c r="C593" s="126">
        <f>C557+C559+C569+C575+C579+C587+C591+C592</f>
        <v>945</v>
      </c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</row>
    <row r="594" spans="1:15" ht="14.4" x14ac:dyDescent="0.3">
      <c r="A594" s="36"/>
      <c r="B594" s="90" t="s">
        <v>240</v>
      </c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</row>
    <row r="595" spans="1:15" ht="14.4" x14ac:dyDescent="0.3">
      <c r="A595" s="30"/>
      <c r="B595" s="91" t="s">
        <v>254</v>
      </c>
      <c r="C595" s="126">
        <v>35</v>
      </c>
      <c r="D595" s="8">
        <v>5.8</v>
      </c>
      <c r="E595" s="8">
        <v>5</v>
      </c>
      <c r="F595" s="8">
        <f>F596+F597</f>
        <v>20.6</v>
      </c>
      <c r="G595" s="8">
        <f>G596+G597</f>
        <v>148</v>
      </c>
      <c r="H595" s="8">
        <v>0.08</v>
      </c>
      <c r="I595" s="8">
        <v>2.6</v>
      </c>
      <c r="J595" s="8">
        <v>0.4</v>
      </c>
      <c r="K595" s="8">
        <v>0</v>
      </c>
      <c r="L595" s="8">
        <v>240</v>
      </c>
      <c r="M595" s="8">
        <v>180</v>
      </c>
      <c r="N595" s="8">
        <v>28</v>
      </c>
      <c r="O595" s="8">
        <v>0.2</v>
      </c>
    </row>
    <row r="596" spans="1:15" ht="14.4" x14ac:dyDescent="0.3">
      <c r="A596" s="36"/>
      <c r="B596" s="90" t="s">
        <v>255</v>
      </c>
      <c r="C596" s="126">
        <v>200</v>
      </c>
      <c r="D596" s="7">
        <v>5.8</v>
      </c>
      <c r="E596" s="7">
        <v>5</v>
      </c>
      <c r="F596" s="7">
        <v>9.6</v>
      </c>
      <c r="G596" s="7">
        <v>106</v>
      </c>
      <c r="H596" s="7">
        <v>0.08</v>
      </c>
      <c r="I596" s="7">
        <v>2.6</v>
      </c>
      <c r="J596" s="7">
        <v>0.4</v>
      </c>
      <c r="K596" s="7">
        <v>0</v>
      </c>
      <c r="L596" s="7">
        <v>240</v>
      </c>
      <c r="M596" s="7">
        <v>180</v>
      </c>
      <c r="N596" s="7">
        <v>28</v>
      </c>
      <c r="O596" s="7">
        <v>0.2</v>
      </c>
    </row>
    <row r="597" spans="1:15" ht="14.4" x14ac:dyDescent="0.3">
      <c r="A597" s="69"/>
      <c r="B597" s="254" t="s">
        <v>289</v>
      </c>
      <c r="C597" s="230">
        <v>100</v>
      </c>
      <c r="D597" s="140">
        <v>0</v>
      </c>
      <c r="E597" s="140">
        <v>0</v>
      </c>
      <c r="F597" s="140">
        <v>11</v>
      </c>
      <c r="G597" s="140">
        <v>42</v>
      </c>
      <c r="H597" s="140"/>
      <c r="I597" s="140"/>
      <c r="J597" s="140"/>
      <c r="K597" s="140"/>
      <c r="L597" s="140"/>
      <c r="M597" s="140"/>
      <c r="N597" s="140"/>
      <c r="O597" s="140"/>
    </row>
    <row r="598" spans="1:15" ht="15" thickBot="1" x14ac:dyDescent="0.35">
      <c r="A598" s="255"/>
      <c r="B598" s="250" t="s">
        <v>321</v>
      </c>
      <c r="C598" s="235">
        <f>C595+C596+C597</f>
        <v>335</v>
      </c>
      <c r="D598" s="133"/>
      <c r="E598" s="133"/>
      <c r="F598" s="133"/>
      <c r="G598" s="133"/>
      <c r="H598" s="133"/>
      <c r="I598" s="133"/>
      <c r="J598" s="133"/>
      <c r="K598" s="133"/>
      <c r="L598" s="133"/>
      <c r="M598" s="133"/>
      <c r="N598" s="133"/>
      <c r="O598" s="236"/>
    </row>
    <row r="599" spans="1:15" ht="15" thickBot="1" x14ac:dyDescent="0.35">
      <c r="A599" s="174"/>
      <c r="B599" s="40" t="s">
        <v>22</v>
      </c>
      <c r="C599" s="175"/>
      <c r="D599" s="176">
        <f>D520+D558+D595</f>
        <v>70.19</v>
      </c>
      <c r="E599" s="176">
        <f>E520+F558+F595</f>
        <v>146.60999999999999</v>
      </c>
      <c r="F599" s="176">
        <f t="shared" ref="F599:O599" si="18">F520+F558+F595</f>
        <v>217.21</v>
      </c>
      <c r="G599" s="176">
        <f t="shared" si="18"/>
        <v>1774.1100000000001</v>
      </c>
      <c r="H599" s="176">
        <f t="shared" si="18"/>
        <v>1.1400000000000001</v>
      </c>
      <c r="I599" s="176">
        <f t="shared" si="18"/>
        <v>39.53</v>
      </c>
      <c r="J599" s="176">
        <f t="shared" si="18"/>
        <v>64.11</v>
      </c>
      <c r="K599" s="176">
        <f t="shared" si="18"/>
        <v>14.26</v>
      </c>
      <c r="L599" s="176">
        <f t="shared" si="18"/>
        <v>570.81999999999994</v>
      </c>
      <c r="M599" s="176">
        <f t="shared" si="18"/>
        <v>1159.23</v>
      </c>
      <c r="N599" s="176">
        <f t="shared" si="18"/>
        <v>377.69</v>
      </c>
      <c r="O599" s="177">
        <f t="shared" si="18"/>
        <v>17.68</v>
      </c>
    </row>
    <row r="600" spans="1:15" ht="14.4" x14ac:dyDescent="0.3">
      <c r="A600" s="184"/>
      <c r="B600" s="60"/>
      <c r="C600" s="185"/>
      <c r="D600" s="185"/>
      <c r="E600" s="185"/>
      <c r="F600" s="185"/>
      <c r="G600" s="185"/>
      <c r="H600" s="185"/>
      <c r="I600" s="185"/>
      <c r="J600" s="185"/>
      <c r="K600" s="185"/>
      <c r="L600" s="185"/>
      <c r="M600" s="185"/>
      <c r="N600" s="185"/>
      <c r="O600" s="185"/>
    </row>
    <row r="601" spans="1:15" ht="13.8" customHeight="1" x14ac:dyDescent="0.3">
      <c r="A601" s="186"/>
      <c r="B601" s="187" t="s">
        <v>63</v>
      </c>
      <c r="C601" s="185"/>
      <c r="D601" s="185"/>
      <c r="E601" s="185"/>
      <c r="F601" s="185"/>
      <c r="G601" s="185"/>
      <c r="H601" s="185"/>
      <c r="I601" s="185"/>
      <c r="J601" s="185"/>
      <c r="K601" s="185"/>
      <c r="L601" s="185"/>
      <c r="M601" s="185"/>
      <c r="N601" s="185"/>
      <c r="O601" s="185"/>
    </row>
    <row r="602" spans="1:15" ht="14.4" customHeight="1" x14ac:dyDescent="0.3">
      <c r="A602" s="186"/>
      <c r="B602" s="271" t="s">
        <v>307</v>
      </c>
      <c r="C602" s="185"/>
      <c r="D602" s="185"/>
      <c r="E602" s="185"/>
      <c r="F602" s="185"/>
      <c r="G602" s="185"/>
      <c r="H602" s="185"/>
      <c r="I602" s="185"/>
      <c r="J602" s="185"/>
      <c r="K602" s="185"/>
      <c r="L602" s="185"/>
      <c r="M602" s="185"/>
      <c r="N602" s="185"/>
      <c r="O602" s="185"/>
    </row>
    <row r="603" spans="1:15" ht="14.4" customHeight="1" thickBot="1" x14ac:dyDescent="0.35">
      <c r="A603" s="185"/>
      <c r="B603" s="271"/>
      <c r="C603" s="185"/>
      <c r="D603" s="185"/>
      <c r="E603" s="185"/>
      <c r="F603" s="185"/>
      <c r="G603" s="185"/>
      <c r="H603" s="185"/>
      <c r="I603" s="185"/>
      <c r="J603" s="185"/>
      <c r="K603" s="185"/>
      <c r="L603" s="185"/>
      <c r="M603" s="185"/>
      <c r="N603" s="185"/>
      <c r="O603" s="185"/>
    </row>
    <row r="604" spans="1:15" ht="29.4" customHeight="1" thickBot="1" x14ac:dyDescent="0.35">
      <c r="A604" s="279" t="s">
        <v>5</v>
      </c>
      <c r="B604" s="273" t="s">
        <v>83</v>
      </c>
      <c r="C604" s="274" t="s">
        <v>256</v>
      </c>
      <c r="D604" s="267" t="s">
        <v>3</v>
      </c>
      <c r="E604" s="267"/>
      <c r="F604" s="267"/>
      <c r="G604" s="267" t="s">
        <v>85</v>
      </c>
      <c r="H604" s="267" t="s">
        <v>1</v>
      </c>
      <c r="I604" s="267"/>
      <c r="J604" s="267"/>
      <c r="K604" s="267"/>
      <c r="L604" s="268" t="s">
        <v>2</v>
      </c>
      <c r="M604" s="268"/>
      <c r="N604" s="268"/>
      <c r="O604" s="268"/>
    </row>
    <row r="605" spans="1:15" ht="27.6" customHeight="1" x14ac:dyDescent="0.3">
      <c r="A605" s="280"/>
      <c r="B605" s="273"/>
      <c r="C605" s="274"/>
      <c r="D605" s="150" t="s">
        <v>86</v>
      </c>
      <c r="E605" s="150" t="s">
        <v>87</v>
      </c>
      <c r="F605" s="150" t="s">
        <v>88</v>
      </c>
      <c r="G605" s="267"/>
      <c r="H605" s="150" t="s">
        <v>89</v>
      </c>
      <c r="I605" s="150" t="s">
        <v>90</v>
      </c>
      <c r="J605" s="150" t="s">
        <v>91</v>
      </c>
      <c r="K605" s="150" t="s">
        <v>92</v>
      </c>
      <c r="L605" s="150" t="s">
        <v>93</v>
      </c>
      <c r="M605" s="150" t="s">
        <v>94</v>
      </c>
      <c r="N605" s="150" t="s">
        <v>0</v>
      </c>
      <c r="O605" s="23" t="s">
        <v>4</v>
      </c>
    </row>
    <row r="606" spans="1:15" ht="27.6" customHeight="1" x14ac:dyDescent="0.3">
      <c r="A606" s="280"/>
      <c r="B606" s="242"/>
      <c r="C606" s="243"/>
      <c r="D606" s="244"/>
      <c r="E606" s="245"/>
      <c r="F606" s="246"/>
      <c r="G606" s="247"/>
      <c r="H606" s="248"/>
      <c r="I606" s="248"/>
      <c r="J606" s="248"/>
      <c r="K606" s="248"/>
      <c r="L606" s="248"/>
      <c r="M606" s="248"/>
      <c r="N606" s="248"/>
      <c r="O606" s="249"/>
    </row>
    <row r="607" spans="1:15" ht="15" thickBot="1" x14ac:dyDescent="0.35">
      <c r="A607" s="282"/>
      <c r="B607" s="171" t="s">
        <v>245</v>
      </c>
      <c r="C607" s="173"/>
      <c r="D607" s="179">
        <f>D608+D614+D617</f>
        <v>14.399999999999999</v>
      </c>
      <c r="E607" s="180">
        <f>E608+E614+E617</f>
        <v>17.18</v>
      </c>
      <c r="F607" s="181">
        <f>F608+F614+F617+F621</f>
        <v>69.180000000000007</v>
      </c>
      <c r="G607" s="182">
        <f>G608+G614+G617+G621</f>
        <v>495.75</v>
      </c>
      <c r="H607" s="182">
        <f t="shared" ref="H607:O607" si="19">H614+H617</f>
        <v>0.08</v>
      </c>
      <c r="I607" s="182">
        <f t="shared" si="19"/>
        <v>0.7</v>
      </c>
      <c r="J607" s="182">
        <f t="shared" si="19"/>
        <v>19</v>
      </c>
      <c r="K607" s="182">
        <f t="shared" si="19"/>
        <v>0.31</v>
      </c>
      <c r="L607" s="182">
        <f t="shared" si="19"/>
        <v>116.8</v>
      </c>
      <c r="M607" s="182">
        <f t="shared" si="19"/>
        <v>121.9</v>
      </c>
      <c r="N607" s="182">
        <f t="shared" si="19"/>
        <v>18.7</v>
      </c>
      <c r="O607" s="183">
        <f t="shared" si="19"/>
        <v>0.79</v>
      </c>
    </row>
    <row r="608" spans="1:15" ht="28.8" x14ac:dyDescent="0.3">
      <c r="A608" s="156"/>
      <c r="B608" s="250" t="s">
        <v>257</v>
      </c>
      <c r="C608" s="251">
        <v>250</v>
      </c>
      <c r="D608" s="238">
        <v>7.5</v>
      </c>
      <c r="E608" s="239">
        <v>8.58</v>
      </c>
      <c r="F608" s="240">
        <v>35.68</v>
      </c>
      <c r="G608" s="241">
        <v>249.75</v>
      </c>
      <c r="H608" s="241">
        <v>0.18</v>
      </c>
      <c r="I608" s="241">
        <v>1.48</v>
      </c>
      <c r="J608" s="241">
        <v>46.25</v>
      </c>
      <c r="K608" s="241">
        <v>0.18</v>
      </c>
      <c r="L608" s="240">
        <v>149.68</v>
      </c>
      <c r="M608" s="241">
        <v>188.4</v>
      </c>
      <c r="N608" s="241">
        <v>46.38</v>
      </c>
      <c r="O608" s="238">
        <v>1.1599999999999999</v>
      </c>
    </row>
    <row r="609" spans="1:15" ht="14.4" x14ac:dyDescent="0.3">
      <c r="A609" s="156"/>
      <c r="B609" s="252" t="s">
        <v>147</v>
      </c>
      <c r="C609" s="253">
        <v>2.7</v>
      </c>
      <c r="D609" s="157"/>
      <c r="E609" s="157"/>
      <c r="F609" s="157"/>
      <c r="G609" s="157"/>
      <c r="H609" s="157"/>
      <c r="I609" s="157"/>
      <c r="J609" s="157"/>
      <c r="K609" s="157"/>
      <c r="L609" s="157"/>
      <c r="M609" s="157"/>
      <c r="N609" s="157"/>
      <c r="O609" s="157"/>
    </row>
    <row r="610" spans="1:15" ht="14.4" x14ac:dyDescent="0.3">
      <c r="A610" s="156"/>
      <c r="B610" s="252" t="s">
        <v>95</v>
      </c>
      <c r="C610" s="253">
        <v>5</v>
      </c>
      <c r="D610" s="157"/>
      <c r="E610" s="157"/>
      <c r="F610" s="157"/>
      <c r="G610" s="157"/>
      <c r="H610" s="157"/>
      <c r="I610" s="157"/>
      <c r="J610" s="157"/>
      <c r="K610" s="157"/>
      <c r="L610" s="157"/>
      <c r="M610" s="157"/>
      <c r="N610" s="157"/>
      <c r="O610" s="157"/>
    </row>
    <row r="611" spans="1:15" ht="14.4" x14ac:dyDescent="0.3">
      <c r="A611" s="169"/>
      <c r="B611" s="178" t="s">
        <v>96</v>
      </c>
      <c r="C611" s="131">
        <v>5</v>
      </c>
      <c r="D611" s="6"/>
      <c r="E611" s="152"/>
      <c r="F611" s="152"/>
      <c r="G611" s="157"/>
      <c r="H611" s="152"/>
      <c r="I611" s="152"/>
      <c r="J611" s="152"/>
      <c r="K611" s="152"/>
      <c r="L611" s="152"/>
      <c r="M611" s="152"/>
      <c r="N611" s="152"/>
      <c r="O611" s="152"/>
    </row>
    <row r="612" spans="1:15" ht="14.4" x14ac:dyDescent="0.3">
      <c r="A612" s="36"/>
      <c r="B612" s="37" t="s">
        <v>143</v>
      </c>
      <c r="C612" s="125">
        <v>37.125</v>
      </c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</row>
    <row r="613" spans="1:15" ht="14.4" x14ac:dyDescent="0.3">
      <c r="A613" s="36"/>
      <c r="B613" s="37" t="s">
        <v>99</v>
      </c>
      <c r="C613" s="125">
        <v>112.5</v>
      </c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</row>
    <row r="614" spans="1:15" ht="14.4" x14ac:dyDescent="0.3">
      <c r="A614" s="36">
        <v>57</v>
      </c>
      <c r="B614" s="90" t="s">
        <v>202</v>
      </c>
      <c r="C614" s="126">
        <v>35</v>
      </c>
      <c r="D614" s="7">
        <v>4.0999999999999996</v>
      </c>
      <c r="E614" s="7">
        <v>6.1</v>
      </c>
      <c r="F614" s="7">
        <v>9.9</v>
      </c>
      <c r="G614" s="7">
        <v>111</v>
      </c>
      <c r="H614" s="7">
        <v>0.05</v>
      </c>
      <c r="I614" s="7">
        <v>0</v>
      </c>
      <c r="J614" s="7">
        <v>0</v>
      </c>
      <c r="K614" s="7">
        <v>0.31</v>
      </c>
      <c r="L614" s="7">
        <v>8.5</v>
      </c>
      <c r="M614" s="7">
        <v>45.4</v>
      </c>
      <c r="N614" s="7">
        <v>6.1</v>
      </c>
      <c r="O614" s="7">
        <v>0.67</v>
      </c>
    </row>
    <row r="615" spans="1:15" ht="14.4" x14ac:dyDescent="0.3">
      <c r="A615" s="36"/>
      <c r="B615" s="37" t="s">
        <v>258</v>
      </c>
      <c r="C615" s="125">
        <v>15</v>
      </c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</row>
    <row r="616" spans="1:15" ht="14.4" x14ac:dyDescent="0.3">
      <c r="A616" s="36"/>
      <c r="B616" s="37" t="s">
        <v>42</v>
      </c>
      <c r="C616" s="125">
        <v>10</v>
      </c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</row>
    <row r="617" spans="1:15" ht="14.4" x14ac:dyDescent="0.3">
      <c r="A617" s="36">
        <v>465</v>
      </c>
      <c r="B617" s="90" t="s">
        <v>10</v>
      </c>
      <c r="C617" s="126">
        <v>200</v>
      </c>
      <c r="D617" s="7">
        <v>2.8</v>
      </c>
      <c r="E617" s="7">
        <v>2.5</v>
      </c>
      <c r="F617" s="7">
        <v>13.6</v>
      </c>
      <c r="G617" s="7">
        <v>88</v>
      </c>
      <c r="H617" s="7">
        <v>0.03</v>
      </c>
      <c r="I617" s="7">
        <v>0.7</v>
      </c>
      <c r="J617" s="7">
        <v>19</v>
      </c>
      <c r="K617" s="7">
        <v>0</v>
      </c>
      <c r="L617" s="7">
        <v>108.3</v>
      </c>
      <c r="M617" s="7">
        <v>76.5</v>
      </c>
      <c r="N617" s="7">
        <v>12.6</v>
      </c>
      <c r="O617" s="7">
        <v>0.12</v>
      </c>
    </row>
    <row r="618" spans="1:15" ht="14.4" x14ac:dyDescent="0.3">
      <c r="A618" s="30"/>
      <c r="B618" s="76" t="s">
        <v>95</v>
      </c>
      <c r="C618" s="125">
        <v>10</v>
      </c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</row>
    <row r="619" spans="1:15" ht="14.4" x14ac:dyDescent="0.3">
      <c r="A619" s="36"/>
      <c r="B619" s="37" t="s">
        <v>11</v>
      </c>
      <c r="C619" s="125">
        <v>2.4</v>
      </c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</row>
    <row r="620" spans="1:15" ht="14.4" x14ac:dyDescent="0.3">
      <c r="A620" s="36"/>
      <c r="B620" s="37" t="s">
        <v>99</v>
      </c>
      <c r="C620" s="125">
        <v>100</v>
      </c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</row>
    <row r="621" spans="1:15" ht="14.4" x14ac:dyDescent="0.3">
      <c r="A621" s="36"/>
      <c r="B621" s="90" t="s">
        <v>120</v>
      </c>
      <c r="C621" s="126">
        <v>100</v>
      </c>
      <c r="D621" s="7">
        <v>0</v>
      </c>
      <c r="E621" s="7">
        <v>0</v>
      </c>
      <c r="F621" s="7">
        <v>10</v>
      </c>
      <c r="G621" s="7">
        <v>47</v>
      </c>
      <c r="H621" s="7"/>
      <c r="I621" s="7"/>
      <c r="J621" s="7"/>
      <c r="K621" s="7"/>
      <c r="L621" s="7"/>
      <c r="M621" s="7"/>
      <c r="N621" s="7"/>
      <c r="O621" s="7"/>
    </row>
    <row r="622" spans="1:15" ht="14.4" x14ac:dyDescent="0.3">
      <c r="A622" s="36"/>
      <c r="B622" s="90" t="s">
        <v>320</v>
      </c>
      <c r="C622" s="126">
        <f>C608+C614+C617+C621</f>
        <v>585</v>
      </c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</row>
    <row r="623" spans="1:15" ht="14.4" x14ac:dyDescent="0.3">
      <c r="A623" s="30"/>
      <c r="B623" s="91" t="s">
        <v>259</v>
      </c>
      <c r="C623" s="7"/>
      <c r="D623" s="8">
        <f>D624+D626+D635+D641+D645</f>
        <v>31.98</v>
      </c>
      <c r="E623" s="8">
        <f>E624+E626+E635+E641+E644+E645</f>
        <v>32.910000000000004</v>
      </c>
      <c r="F623" s="8">
        <f>F624+F626+F635+F641+F644+F645</f>
        <v>91.76</v>
      </c>
      <c r="G623" s="8">
        <f>G624+G626+G635+G641+G644+G645</f>
        <v>808.68000000000006</v>
      </c>
      <c r="H623" s="8">
        <f>H624+H626+H635+H641+H644+H645</f>
        <v>0.39</v>
      </c>
      <c r="I623" s="8">
        <f>I624+I626+I635+I641+I644+I645</f>
        <v>24.48</v>
      </c>
      <c r="J623" s="8">
        <f>J624+J626</f>
        <v>0</v>
      </c>
      <c r="K623" s="8">
        <f>K624+K626+K635+K641+K644+K645</f>
        <v>8.08</v>
      </c>
      <c r="L623" s="8">
        <f>L624+L626+L635+L641+L644+L645</f>
        <v>124.06</v>
      </c>
      <c r="M623" s="13">
        <f>M624+M626+M635+M641+M644+M645</f>
        <v>532</v>
      </c>
      <c r="N623" s="8">
        <f>N624+N626+N635+N641+N644+N645</f>
        <v>122.73</v>
      </c>
      <c r="O623" s="8">
        <f>O624+O626+O635+O641+O644+O645</f>
        <v>9.18</v>
      </c>
    </row>
    <row r="624" spans="1:15" ht="14.4" x14ac:dyDescent="0.3">
      <c r="A624" s="30">
        <v>148</v>
      </c>
      <c r="B624" s="31" t="s">
        <v>210</v>
      </c>
      <c r="C624" s="126">
        <v>100</v>
      </c>
      <c r="D624" s="7">
        <v>0.8</v>
      </c>
      <c r="E624" s="7">
        <v>0.1</v>
      </c>
      <c r="F624" s="7">
        <v>2.5</v>
      </c>
      <c r="G624" s="7">
        <v>14</v>
      </c>
      <c r="H624" s="7">
        <v>0.03</v>
      </c>
      <c r="I624" s="7">
        <v>10</v>
      </c>
      <c r="J624" s="7">
        <v>0</v>
      </c>
      <c r="K624" s="7">
        <v>0.1</v>
      </c>
      <c r="L624" s="7">
        <v>23</v>
      </c>
      <c r="M624" s="7">
        <v>42</v>
      </c>
      <c r="N624" s="7">
        <v>14</v>
      </c>
      <c r="O624" s="7">
        <v>0.6</v>
      </c>
    </row>
    <row r="625" spans="1:15" ht="14.4" x14ac:dyDescent="0.3">
      <c r="A625" s="30"/>
      <c r="B625" s="76" t="s">
        <v>13</v>
      </c>
      <c r="C625" s="125">
        <v>100</v>
      </c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</row>
    <row r="626" spans="1:15" ht="14.4" x14ac:dyDescent="0.3">
      <c r="A626" s="36">
        <v>119</v>
      </c>
      <c r="B626" s="90" t="s">
        <v>64</v>
      </c>
      <c r="C626" s="126">
        <v>250</v>
      </c>
      <c r="D626" s="7">
        <v>2.13</v>
      </c>
      <c r="E626" s="7">
        <v>5.0999999999999996</v>
      </c>
      <c r="F626" s="7">
        <v>14.55</v>
      </c>
      <c r="G626" s="7">
        <v>112.5</v>
      </c>
      <c r="H626" s="7">
        <v>0.05</v>
      </c>
      <c r="I626" s="7">
        <v>9.9499999999999993</v>
      </c>
      <c r="J626" s="7">
        <v>0</v>
      </c>
      <c r="K626" s="7">
        <v>2.4300000000000002</v>
      </c>
      <c r="L626" s="7">
        <v>26.25</v>
      </c>
      <c r="M626" s="7">
        <v>67</v>
      </c>
      <c r="N626" s="7">
        <v>19.5</v>
      </c>
      <c r="O626" s="7">
        <v>0.73</v>
      </c>
    </row>
    <row r="627" spans="1:15" ht="14.4" x14ac:dyDescent="0.3">
      <c r="A627" s="30"/>
      <c r="B627" s="76" t="s">
        <v>104</v>
      </c>
      <c r="C627" s="125">
        <v>10</v>
      </c>
      <c r="D627" s="7"/>
      <c r="E627" s="7"/>
      <c r="F627" s="7"/>
      <c r="G627" s="7"/>
      <c r="H627" s="7"/>
      <c r="I627" s="12"/>
      <c r="J627" s="7"/>
      <c r="K627" s="7"/>
      <c r="L627" s="7"/>
      <c r="M627" s="7"/>
      <c r="N627" s="7"/>
      <c r="O627" s="7"/>
    </row>
    <row r="628" spans="1:15" ht="14.4" x14ac:dyDescent="0.3">
      <c r="A628" s="36"/>
      <c r="B628" s="37" t="s">
        <v>142</v>
      </c>
      <c r="C628" s="125">
        <v>10</v>
      </c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</row>
    <row r="629" spans="1:15" ht="14.4" x14ac:dyDescent="0.3">
      <c r="A629" s="36"/>
      <c r="B629" s="37" t="s">
        <v>216</v>
      </c>
      <c r="C629" s="125">
        <v>2</v>
      </c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</row>
    <row r="630" spans="1:15" ht="14.4" x14ac:dyDescent="0.3">
      <c r="A630" s="36"/>
      <c r="B630" s="37" t="s">
        <v>105</v>
      </c>
      <c r="C630" s="125">
        <v>10</v>
      </c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</row>
    <row r="631" spans="1:15" s="11" customFormat="1" ht="14.4" x14ac:dyDescent="0.3">
      <c r="A631" s="30"/>
      <c r="B631" s="76" t="s">
        <v>106</v>
      </c>
      <c r="C631" s="125">
        <v>9.75</v>
      </c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</row>
    <row r="632" spans="1:15" ht="14.4" x14ac:dyDescent="0.3">
      <c r="A632" s="36"/>
      <c r="B632" s="37" t="s">
        <v>107</v>
      </c>
      <c r="C632" s="125">
        <v>30</v>
      </c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</row>
    <row r="633" spans="1:15" ht="14.4" x14ac:dyDescent="0.3">
      <c r="A633" s="36"/>
      <c r="B633" s="37" t="s">
        <v>124</v>
      </c>
      <c r="C633" s="125">
        <v>25.12</v>
      </c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</row>
    <row r="634" spans="1:15" ht="14.4" x14ac:dyDescent="0.3">
      <c r="A634" s="36"/>
      <c r="B634" s="37" t="s">
        <v>110</v>
      </c>
      <c r="C634" s="125">
        <v>5</v>
      </c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</row>
    <row r="635" spans="1:15" ht="14.4" x14ac:dyDescent="0.3">
      <c r="A635" s="36">
        <v>328</v>
      </c>
      <c r="B635" s="90" t="s">
        <v>66</v>
      </c>
      <c r="C635" s="126">
        <v>250</v>
      </c>
      <c r="D635" s="7">
        <v>25.45</v>
      </c>
      <c r="E635" s="7">
        <v>26.7</v>
      </c>
      <c r="F635" s="7">
        <v>15.91</v>
      </c>
      <c r="G635" s="7">
        <v>405.68</v>
      </c>
      <c r="H635" s="7">
        <v>0.16</v>
      </c>
      <c r="I635" s="7">
        <v>4.43</v>
      </c>
      <c r="J635" s="7">
        <v>0</v>
      </c>
      <c r="K635" s="7">
        <v>4.2</v>
      </c>
      <c r="L635" s="7">
        <v>30.91</v>
      </c>
      <c r="M635" s="7">
        <v>300.8</v>
      </c>
      <c r="N635" s="7">
        <v>54.43</v>
      </c>
      <c r="O635" s="7">
        <v>4.45</v>
      </c>
    </row>
    <row r="636" spans="1:15" ht="14.4" x14ac:dyDescent="0.3">
      <c r="A636" s="36"/>
      <c r="B636" s="37" t="s">
        <v>260</v>
      </c>
      <c r="C636" s="125">
        <v>127.27</v>
      </c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</row>
    <row r="637" spans="1:15" ht="14.4" x14ac:dyDescent="0.3">
      <c r="A637" s="36"/>
      <c r="B637" s="37" t="s">
        <v>103</v>
      </c>
      <c r="C637" s="125">
        <v>7.95</v>
      </c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</row>
    <row r="638" spans="1:15" ht="14.4" x14ac:dyDescent="0.3">
      <c r="A638" s="36"/>
      <c r="B638" s="37" t="s">
        <v>110</v>
      </c>
      <c r="C638" s="125">
        <v>7.95</v>
      </c>
      <c r="D638" s="7"/>
      <c r="E638" s="7"/>
      <c r="F638" s="7"/>
      <c r="G638" s="7"/>
      <c r="H638" s="7"/>
      <c r="I638" s="7"/>
      <c r="J638" s="7"/>
      <c r="K638" s="7"/>
      <c r="L638" s="7"/>
      <c r="M638" s="12"/>
      <c r="N638" s="7"/>
      <c r="O638" s="7"/>
    </row>
    <row r="639" spans="1:15" ht="14.4" x14ac:dyDescent="0.3">
      <c r="A639" s="36"/>
      <c r="B639" s="37" t="s">
        <v>105</v>
      </c>
      <c r="C639" s="125">
        <v>16.7</v>
      </c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</row>
    <row r="640" spans="1:15" ht="14.4" x14ac:dyDescent="0.3">
      <c r="A640" s="36"/>
      <c r="B640" s="37" t="s">
        <v>124</v>
      </c>
      <c r="C640" s="125">
        <v>129.54</v>
      </c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</row>
    <row r="641" spans="1:15" ht="14.4" x14ac:dyDescent="0.3">
      <c r="A641" s="36">
        <v>494</v>
      </c>
      <c r="B641" s="90" t="s">
        <v>261</v>
      </c>
      <c r="C641" s="126">
        <v>200</v>
      </c>
      <c r="D641" s="7">
        <v>0.3</v>
      </c>
      <c r="E641" s="7">
        <v>0.01</v>
      </c>
      <c r="F641" s="7">
        <v>17.5</v>
      </c>
      <c r="G641" s="7">
        <v>72</v>
      </c>
      <c r="H641" s="7">
        <v>0</v>
      </c>
      <c r="I641" s="7">
        <v>0.1</v>
      </c>
      <c r="J641" s="7">
        <v>0</v>
      </c>
      <c r="K641" s="7">
        <v>0.1</v>
      </c>
      <c r="L641" s="7">
        <v>16.399999999999999</v>
      </c>
      <c r="M641" s="12">
        <v>10.7</v>
      </c>
      <c r="N641" s="7">
        <v>4.3</v>
      </c>
      <c r="O641" s="7">
        <v>0.9</v>
      </c>
    </row>
    <row r="642" spans="1:15" ht="14.4" x14ac:dyDescent="0.3">
      <c r="A642" s="36"/>
      <c r="B642" s="37" t="s">
        <v>95</v>
      </c>
      <c r="C642" s="125">
        <v>10</v>
      </c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</row>
    <row r="643" spans="1:15" ht="14.4" x14ac:dyDescent="0.3">
      <c r="A643" s="30"/>
      <c r="B643" s="76" t="s">
        <v>147</v>
      </c>
      <c r="C643" s="125">
        <v>20</v>
      </c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</row>
    <row r="644" spans="1:15" ht="14.4" x14ac:dyDescent="0.3">
      <c r="A644" s="36"/>
      <c r="B644" s="90" t="s">
        <v>42</v>
      </c>
      <c r="C644" s="126">
        <v>40</v>
      </c>
      <c r="D644" s="7">
        <v>3.8</v>
      </c>
      <c r="E644" s="7">
        <v>0.4</v>
      </c>
      <c r="F644" s="7">
        <v>24.6</v>
      </c>
      <c r="G644" s="7">
        <v>117.5</v>
      </c>
      <c r="H644" s="7">
        <v>0.06</v>
      </c>
      <c r="I644" s="7">
        <v>0</v>
      </c>
      <c r="J644" s="7">
        <v>0</v>
      </c>
      <c r="K644" s="7">
        <v>0.55000000000000004</v>
      </c>
      <c r="L644" s="7">
        <v>10</v>
      </c>
      <c r="M644" s="7">
        <v>32.5</v>
      </c>
      <c r="N644" s="7">
        <v>7</v>
      </c>
      <c r="O644" s="7">
        <v>0.55000000000000004</v>
      </c>
    </row>
    <row r="645" spans="1:15" ht="14.4" x14ac:dyDescent="0.3">
      <c r="A645" s="36"/>
      <c r="B645" s="90" t="s">
        <v>26</v>
      </c>
      <c r="C645" s="126">
        <v>40</v>
      </c>
      <c r="D645" s="7">
        <v>3.3</v>
      </c>
      <c r="E645" s="7">
        <v>0.6</v>
      </c>
      <c r="F645" s="7">
        <v>16.7</v>
      </c>
      <c r="G645" s="7">
        <v>87</v>
      </c>
      <c r="H645" s="7">
        <v>0.09</v>
      </c>
      <c r="I645" s="7">
        <v>0</v>
      </c>
      <c r="J645" s="7">
        <v>0</v>
      </c>
      <c r="K645" s="7">
        <v>0.7</v>
      </c>
      <c r="L645" s="7">
        <v>17.5</v>
      </c>
      <c r="M645" s="7">
        <v>79</v>
      </c>
      <c r="N645" s="7">
        <v>23.5</v>
      </c>
      <c r="O645" s="7">
        <v>1.95</v>
      </c>
    </row>
    <row r="646" spans="1:15" ht="14.4" x14ac:dyDescent="0.3">
      <c r="A646" s="36"/>
      <c r="B646" s="90" t="s">
        <v>317</v>
      </c>
      <c r="C646" s="126">
        <f>C624+C626+C635+C644+C645</f>
        <v>680</v>
      </c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</row>
    <row r="647" spans="1:15" ht="14.4" x14ac:dyDescent="0.3">
      <c r="A647" s="36"/>
      <c r="B647" s="90" t="s">
        <v>262</v>
      </c>
      <c r="C647" s="7"/>
      <c r="D647" s="8">
        <f>D648+D660+D667+D671+D672</f>
        <v>33.74</v>
      </c>
      <c r="E647" s="8">
        <f t="shared" ref="E647:O647" si="20">E648+E654+E660+E667+E671+E672</f>
        <v>38.299999999999997</v>
      </c>
      <c r="F647" s="8">
        <f t="shared" si="20"/>
        <v>109.14999999999999</v>
      </c>
      <c r="G647" s="8">
        <f t="shared" si="20"/>
        <v>901.96</v>
      </c>
      <c r="H647" s="8">
        <f t="shared" si="20"/>
        <v>0.41000000000000003</v>
      </c>
      <c r="I647" s="8">
        <f t="shared" si="20"/>
        <v>64.400000000000006</v>
      </c>
      <c r="J647" s="8">
        <f t="shared" si="20"/>
        <v>99.8</v>
      </c>
      <c r="K647" s="8">
        <f t="shared" si="20"/>
        <v>13.49</v>
      </c>
      <c r="L647" s="8">
        <f t="shared" si="20"/>
        <v>113.17</v>
      </c>
      <c r="M647" s="8">
        <f t="shared" si="20"/>
        <v>350.61</v>
      </c>
      <c r="N647" s="8">
        <f t="shared" si="20"/>
        <v>121.04000000000002</v>
      </c>
      <c r="O647" s="8">
        <f t="shared" si="20"/>
        <v>7.34</v>
      </c>
    </row>
    <row r="648" spans="1:15" ht="14.4" x14ac:dyDescent="0.3">
      <c r="A648" s="36">
        <v>20</v>
      </c>
      <c r="B648" s="90" t="s">
        <v>263</v>
      </c>
      <c r="C648" s="126">
        <v>100</v>
      </c>
      <c r="D648" s="7">
        <v>1.1000000000000001</v>
      </c>
      <c r="E648" s="7">
        <v>6.2</v>
      </c>
      <c r="F648" s="7">
        <v>4.4000000000000004</v>
      </c>
      <c r="G648" s="7">
        <v>78</v>
      </c>
      <c r="H648" s="7">
        <v>0.06</v>
      </c>
      <c r="I648" s="7">
        <v>51.9</v>
      </c>
      <c r="J648" s="7">
        <v>0</v>
      </c>
      <c r="K648" s="7">
        <v>4.0999999999999996</v>
      </c>
      <c r="L648" s="7">
        <v>15.1</v>
      </c>
      <c r="M648" s="7">
        <v>26.9</v>
      </c>
      <c r="N648" s="7">
        <v>15.8</v>
      </c>
      <c r="O648" s="7">
        <v>0.78</v>
      </c>
    </row>
    <row r="649" spans="1:15" ht="14.4" x14ac:dyDescent="0.3">
      <c r="A649" s="36"/>
      <c r="B649" s="37" t="s">
        <v>148</v>
      </c>
      <c r="C649" s="125">
        <v>20.2</v>
      </c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</row>
    <row r="650" spans="1:15" ht="14.4" x14ac:dyDescent="0.3">
      <c r="A650" s="30"/>
      <c r="B650" s="76" t="s">
        <v>218</v>
      </c>
      <c r="C650" s="125">
        <v>63.6</v>
      </c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</row>
    <row r="651" spans="1:15" ht="14.4" x14ac:dyDescent="0.3">
      <c r="A651" s="36"/>
      <c r="B651" s="37" t="s">
        <v>216</v>
      </c>
      <c r="C651" s="125">
        <v>0.25</v>
      </c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</row>
    <row r="652" spans="1:15" ht="14.4" x14ac:dyDescent="0.3">
      <c r="A652" s="36"/>
      <c r="B652" s="37" t="s">
        <v>105</v>
      </c>
      <c r="C652" s="125">
        <v>11.2</v>
      </c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</row>
    <row r="653" spans="1:15" ht="14.4" x14ac:dyDescent="0.3">
      <c r="A653" s="30"/>
      <c r="B653" s="76" t="s">
        <v>110</v>
      </c>
      <c r="C653" s="125">
        <v>6</v>
      </c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</row>
    <row r="654" spans="1:15" ht="28.8" x14ac:dyDescent="0.3">
      <c r="A654" s="30">
        <v>330</v>
      </c>
      <c r="B654" s="91" t="s">
        <v>72</v>
      </c>
      <c r="C654" s="126">
        <v>250</v>
      </c>
      <c r="D654" s="7">
        <v>2.67</v>
      </c>
      <c r="E654" s="7">
        <v>2.57</v>
      </c>
      <c r="F654" s="7">
        <v>16.75</v>
      </c>
      <c r="G654" s="7">
        <v>100.75</v>
      </c>
      <c r="H654" s="7">
        <v>0.11</v>
      </c>
      <c r="I654" s="7">
        <v>7.77</v>
      </c>
      <c r="J654" s="7">
        <v>1.7</v>
      </c>
      <c r="K654" s="7">
        <v>1.37</v>
      </c>
      <c r="L654" s="7">
        <v>22.9</v>
      </c>
      <c r="M654" s="7">
        <v>66.47</v>
      </c>
      <c r="N654" s="7">
        <v>24.32</v>
      </c>
      <c r="O654" s="7">
        <v>1.08</v>
      </c>
    </row>
    <row r="655" spans="1:15" ht="14.4" x14ac:dyDescent="0.3">
      <c r="A655" s="25"/>
      <c r="B655" s="37" t="s">
        <v>105</v>
      </c>
      <c r="C655" s="125">
        <v>10.07</v>
      </c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</row>
    <row r="656" spans="1:15" ht="14.4" x14ac:dyDescent="0.3">
      <c r="A656" s="30"/>
      <c r="B656" s="76" t="s">
        <v>106</v>
      </c>
      <c r="C656" s="125">
        <v>9.75</v>
      </c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</row>
    <row r="657" spans="1:15" ht="14.4" x14ac:dyDescent="0.3">
      <c r="A657" s="36"/>
      <c r="B657" s="37" t="s">
        <v>119</v>
      </c>
      <c r="C657" s="125">
        <v>12.5</v>
      </c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</row>
    <row r="658" spans="1:15" ht="14.4" x14ac:dyDescent="0.3">
      <c r="A658" s="36"/>
      <c r="B658" s="37" t="s">
        <v>124</v>
      </c>
      <c r="C658" s="125">
        <v>50.05</v>
      </c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</row>
    <row r="659" spans="1:15" ht="14.4" x14ac:dyDescent="0.3">
      <c r="A659" s="36"/>
      <c r="B659" s="37" t="s">
        <v>110</v>
      </c>
      <c r="C659" s="125">
        <v>2.5</v>
      </c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</row>
    <row r="660" spans="1:15" s="11" customFormat="1" ht="14.4" x14ac:dyDescent="0.3">
      <c r="A660" s="36">
        <v>375</v>
      </c>
      <c r="B660" s="90" t="s">
        <v>78</v>
      </c>
      <c r="C660" s="126">
        <v>250</v>
      </c>
      <c r="D660" s="7">
        <v>25.24</v>
      </c>
      <c r="E660" s="7">
        <v>28.33</v>
      </c>
      <c r="F660" s="7">
        <v>32.5</v>
      </c>
      <c r="G660" s="7">
        <v>458.71</v>
      </c>
      <c r="H660" s="7">
        <v>7.0000000000000007E-2</v>
      </c>
      <c r="I660" s="7">
        <v>1.43</v>
      </c>
      <c r="J660" s="7">
        <v>98.1</v>
      </c>
      <c r="K660" s="7">
        <v>6.67</v>
      </c>
      <c r="L660" s="7">
        <v>34.17</v>
      </c>
      <c r="M660" s="7">
        <v>137.74</v>
      </c>
      <c r="N660" s="7">
        <v>44.52</v>
      </c>
      <c r="O660" s="7">
        <v>1.82</v>
      </c>
    </row>
    <row r="661" spans="1:15" ht="14.4" x14ac:dyDescent="0.3">
      <c r="A661" s="30"/>
      <c r="B661" s="76" t="s">
        <v>112</v>
      </c>
      <c r="C661" s="125">
        <v>57.73</v>
      </c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</row>
    <row r="662" spans="1:15" ht="14.4" x14ac:dyDescent="0.3">
      <c r="A662" s="36"/>
      <c r="B662" s="37" t="s">
        <v>231</v>
      </c>
      <c r="C662" s="125">
        <v>83.33</v>
      </c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</row>
    <row r="663" spans="1:15" ht="14.4" x14ac:dyDescent="0.3">
      <c r="A663" s="36"/>
      <c r="B663" s="37" t="s">
        <v>216</v>
      </c>
      <c r="C663" s="125">
        <v>1.07</v>
      </c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</row>
    <row r="664" spans="1:15" ht="14.4" x14ac:dyDescent="0.3">
      <c r="A664" s="36"/>
      <c r="B664" s="37" t="s">
        <v>105</v>
      </c>
      <c r="C664" s="125">
        <v>21.09</v>
      </c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</row>
    <row r="665" spans="1:15" ht="14.4" x14ac:dyDescent="0.3">
      <c r="A665" s="36"/>
      <c r="B665" s="37" t="s">
        <v>106</v>
      </c>
      <c r="C665" s="125">
        <v>12.9</v>
      </c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</row>
    <row r="666" spans="1:15" ht="14.4" x14ac:dyDescent="0.3">
      <c r="A666" s="36"/>
      <c r="B666" s="37" t="s">
        <v>110</v>
      </c>
      <c r="C666" s="125">
        <v>13.09</v>
      </c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</row>
    <row r="667" spans="1:15" ht="14.4" x14ac:dyDescent="0.3">
      <c r="A667" s="36">
        <v>487</v>
      </c>
      <c r="B667" s="90" t="s">
        <v>264</v>
      </c>
      <c r="C667" s="126">
        <v>200</v>
      </c>
      <c r="D667" s="7">
        <v>0.3</v>
      </c>
      <c r="E667" s="7">
        <v>0.2</v>
      </c>
      <c r="F667" s="7">
        <v>14.2</v>
      </c>
      <c r="G667" s="7">
        <v>60</v>
      </c>
      <c r="H667" s="7">
        <v>0.02</v>
      </c>
      <c r="I667" s="7">
        <v>3.3</v>
      </c>
      <c r="J667" s="7">
        <v>0</v>
      </c>
      <c r="K667" s="7">
        <v>0.1</v>
      </c>
      <c r="L667" s="7">
        <v>13.5</v>
      </c>
      <c r="M667" s="7">
        <v>8</v>
      </c>
      <c r="N667" s="7">
        <v>5.9</v>
      </c>
      <c r="O667" s="7">
        <v>1.1599999999999999</v>
      </c>
    </row>
    <row r="668" spans="1:15" ht="14.4" x14ac:dyDescent="0.3">
      <c r="A668" s="36"/>
      <c r="B668" s="37" t="s">
        <v>120</v>
      </c>
      <c r="C668" s="125">
        <v>49.2</v>
      </c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</row>
    <row r="669" spans="1:15" ht="14.4" x14ac:dyDescent="0.3">
      <c r="A669" s="36"/>
      <c r="B669" s="37" t="s">
        <v>95</v>
      </c>
      <c r="C669" s="125">
        <v>10</v>
      </c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</row>
    <row r="670" spans="1:15" ht="14.4" x14ac:dyDescent="0.3">
      <c r="A670" s="36"/>
      <c r="B670" s="37" t="s">
        <v>116</v>
      </c>
      <c r="C670" s="125">
        <v>14.4</v>
      </c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</row>
    <row r="671" spans="1:15" ht="14.4" x14ac:dyDescent="0.3">
      <c r="A671" s="36"/>
      <c r="B671" s="90" t="s">
        <v>42</v>
      </c>
      <c r="C671" s="126">
        <v>40</v>
      </c>
      <c r="D671" s="7">
        <v>3.8</v>
      </c>
      <c r="E671" s="7">
        <v>0.4</v>
      </c>
      <c r="F671" s="7">
        <v>24.6</v>
      </c>
      <c r="G671" s="7">
        <v>117.5</v>
      </c>
      <c r="H671" s="7">
        <v>0.06</v>
      </c>
      <c r="I671" s="7">
        <v>0</v>
      </c>
      <c r="J671" s="7">
        <v>0</v>
      </c>
      <c r="K671" s="7">
        <v>0.55000000000000004</v>
      </c>
      <c r="L671" s="7">
        <v>10</v>
      </c>
      <c r="M671" s="7">
        <v>32.5</v>
      </c>
      <c r="N671" s="7">
        <v>7</v>
      </c>
      <c r="O671" s="7">
        <v>0.55000000000000004</v>
      </c>
    </row>
    <row r="672" spans="1:15" ht="14.4" x14ac:dyDescent="0.3">
      <c r="A672" s="36"/>
      <c r="B672" s="90" t="s">
        <v>26</v>
      </c>
      <c r="C672" s="126">
        <v>40</v>
      </c>
      <c r="D672" s="7">
        <v>3.3</v>
      </c>
      <c r="E672" s="7">
        <v>0.6</v>
      </c>
      <c r="F672" s="7">
        <v>16.7</v>
      </c>
      <c r="G672" s="7">
        <v>87</v>
      </c>
      <c r="H672" s="7">
        <v>0.09</v>
      </c>
      <c r="I672" s="7">
        <v>0</v>
      </c>
      <c r="J672" s="7">
        <v>0</v>
      </c>
      <c r="K672" s="7">
        <v>0.7</v>
      </c>
      <c r="L672" s="7">
        <v>17.5</v>
      </c>
      <c r="M672" s="7">
        <v>79</v>
      </c>
      <c r="N672" s="7">
        <v>23.5</v>
      </c>
      <c r="O672" s="7">
        <v>1.95</v>
      </c>
    </row>
    <row r="673" spans="1:48" ht="14.4" x14ac:dyDescent="0.3">
      <c r="A673" s="36"/>
      <c r="B673" s="237" t="s">
        <v>316</v>
      </c>
      <c r="C673" s="126">
        <f>C648+C654+C660+C667+C671+C672</f>
        <v>880</v>
      </c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</row>
    <row r="674" spans="1:48" ht="14.4" x14ac:dyDescent="0.3">
      <c r="A674" s="30"/>
      <c r="B674" s="103" t="s">
        <v>240</v>
      </c>
      <c r="C674" s="7"/>
      <c r="D674" s="8">
        <f t="shared" ref="D674:O674" si="21">D675+D682</f>
        <v>10.7</v>
      </c>
      <c r="E674" s="8">
        <f t="shared" si="21"/>
        <v>17.399999999999999</v>
      </c>
      <c r="F674" s="8">
        <f t="shared" si="21"/>
        <v>36.5</v>
      </c>
      <c r="G674" s="8">
        <f t="shared" si="21"/>
        <v>442</v>
      </c>
      <c r="H674" s="8">
        <f t="shared" si="21"/>
        <v>7.0000000000000007E-2</v>
      </c>
      <c r="I674" s="8">
        <f t="shared" si="21"/>
        <v>8.1</v>
      </c>
      <c r="J674" s="8">
        <f t="shared" si="21"/>
        <v>0.14000000000000001</v>
      </c>
      <c r="K674" s="8">
        <f t="shared" si="21"/>
        <v>0.7</v>
      </c>
      <c r="L674" s="8">
        <f t="shared" si="21"/>
        <v>40</v>
      </c>
      <c r="M674" s="8">
        <f t="shared" si="21"/>
        <v>53</v>
      </c>
      <c r="N674" s="8">
        <f t="shared" si="21"/>
        <v>11</v>
      </c>
      <c r="O674" s="8">
        <f t="shared" si="21"/>
        <v>1.4</v>
      </c>
    </row>
    <row r="675" spans="1:48" ht="14.4" x14ac:dyDescent="0.3">
      <c r="A675" s="36"/>
      <c r="B675" s="91" t="s">
        <v>265</v>
      </c>
      <c r="C675" s="126">
        <v>150</v>
      </c>
      <c r="D675" s="7">
        <v>10.1</v>
      </c>
      <c r="E675" s="7">
        <v>17.2</v>
      </c>
      <c r="F675" s="7">
        <v>36.299999999999997</v>
      </c>
      <c r="G675" s="7">
        <v>306</v>
      </c>
      <c r="H675" s="7">
        <v>0.05</v>
      </c>
      <c r="I675" s="7">
        <v>0.1</v>
      </c>
      <c r="J675" s="7">
        <v>0.14000000000000001</v>
      </c>
      <c r="K675" s="7">
        <v>0.7</v>
      </c>
      <c r="L675" s="7">
        <v>20</v>
      </c>
      <c r="M675" s="7">
        <v>53</v>
      </c>
      <c r="N675" s="7">
        <v>11</v>
      </c>
      <c r="O675" s="7">
        <v>0.8</v>
      </c>
    </row>
    <row r="676" spans="1:48" ht="14.4" x14ac:dyDescent="0.3">
      <c r="A676" s="36"/>
      <c r="B676" s="37" t="s">
        <v>118</v>
      </c>
      <c r="C676" s="125">
        <v>45.38</v>
      </c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</row>
    <row r="677" spans="1:48" ht="14.4" x14ac:dyDescent="0.3">
      <c r="A677" s="36"/>
      <c r="B677" s="37" t="s">
        <v>95</v>
      </c>
      <c r="C677" s="125">
        <v>6.9</v>
      </c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</row>
    <row r="678" spans="1:48" ht="14.4" x14ac:dyDescent="0.3">
      <c r="A678" s="36"/>
      <c r="B678" s="37" t="s">
        <v>135</v>
      </c>
      <c r="C678" s="125">
        <v>5</v>
      </c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</row>
    <row r="679" spans="1:48" ht="14.4" x14ac:dyDescent="0.3">
      <c r="A679" s="36"/>
      <c r="B679" s="37" t="s">
        <v>225</v>
      </c>
      <c r="C679" s="125">
        <v>1.5</v>
      </c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AV679" s="3">
        <v>2</v>
      </c>
    </row>
    <row r="680" spans="1:48" ht="14.4" x14ac:dyDescent="0.3">
      <c r="A680" s="30"/>
      <c r="B680" s="37" t="s">
        <v>133</v>
      </c>
      <c r="C680" s="125">
        <v>30</v>
      </c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</row>
    <row r="681" spans="1:48" ht="14.4" x14ac:dyDescent="0.3">
      <c r="A681" s="36"/>
      <c r="B681" s="76" t="s">
        <v>96</v>
      </c>
      <c r="C681" s="125">
        <v>5</v>
      </c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</row>
    <row r="682" spans="1:48" ht="14.4" x14ac:dyDescent="0.3">
      <c r="A682" s="36"/>
      <c r="B682" s="90" t="s">
        <v>68</v>
      </c>
      <c r="C682" s="126">
        <v>200</v>
      </c>
      <c r="D682" s="7">
        <v>0.6</v>
      </c>
      <c r="E682" s="7">
        <v>0.2</v>
      </c>
      <c r="F682" s="7">
        <v>0.2</v>
      </c>
      <c r="G682" s="7">
        <v>136</v>
      </c>
      <c r="H682" s="7">
        <v>0.02</v>
      </c>
      <c r="I682" s="7">
        <v>8</v>
      </c>
      <c r="J682" s="7">
        <v>0</v>
      </c>
      <c r="K682" s="7">
        <v>0</v>
      </c>
      <c r="L682" s="7">
        <v>20</v>
      </c>
      <c r="M682" s="7">
        <v>0</v>
      </c>
      <c r="N682" s="7">
        <v>0</v>
      </c>
      <c r="O682" s="7">
        <v>0.6</v>
      </c>
    </row>
    <row r="683" spans="1:48" ht="14.4" x14ac:dyDescent="0.3">
      <c r="A683" s="36"/>
      <c r="B683" s="90" t="s">
        <v>319</v>
      </c>
      <c r="C683" s="126">
        <f>C675+C682</f>
        <v>350</v>
      </c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</row>
    <row r="684" spans="1:48" ht="14.4" x14ac:dyDescent="0.3">
      <c r="A684" s="30"/>
      <c r="B684" s="3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</row>
    <row r="685" spans="1:48" ht="14.4" x14ac:dyDescent="0.3">
      <c r="A685" s="30"/>
      <c r="B685" s="31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</row>
    <row r="686" spans="1:48" ht="14.4" x14ac:dyDescent="0.3">
      <c r="A686" s="25"/>
      <c r="B686" s="31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</row>
    <row r="687" spans="1:48" ht="14.4" x14ac:dyDescent="0.3">
      <c r="A687" s="30"/>
      <c r="B687" s="4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</row>
    <row r="688" spans="1:48" ht="14.4" x14ac:dyDescent="0.3">
      <c r="A688" s="30"/>
      <c r="B688" s="31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</row>
    <row r="689" spans="1:15" ht="15" thickBot="1" x14ac:dyDescent="0.35">
      <c r="A689" s="69"/>
      <c r="B689" s="213"/>
      <c r="C689" s="140"/>
      <c r="D689" s="140"/>
      <c r="E689" s="140"/>
      <c r="F689" s="140"/>
      <c r="G689" s="140"/>
      <c r="H689" s="140"/>
      <c r="I689" s="140"/>
      <c r="J689" s="140"/>
      <c r="K689" s="140"/>
      <c r="L689" s="140"/>
      <c r="M689" s="140"/>
      <c r="N689" s="140"/>
      <c r="O689" s="140"/>
    </row>
    <row r="690" spans="1:15" ht="16.2" thickBot="1" x14ac:dyDescent="0.35">
      <c r="A690" s="218"/>
      <c r="B690" s="219" t="s">
        <v>22</v>
      </c>
      <c r="C690" s="175"/>
      <c r="D690" s="176">
        <f t="shared" ref="D690:O690" si="22">D607+D623+D647+D674</f>
        <v>90.820000000000007</v>
      </c>
      <c r="E690" s="176">
        <f t="shared" si="22"/>
        <v>105.78999999999999</v>
      </c>
      <c r="F690" s="176">
        <f t="shared" si="22"/>
        <v>306.58999999999997</v>
      </c>
      <c r="G690" s="176">
        <f t="shared" si="22"/>
        <v>2648.3900000000003</v>
      </c>
      <c r="H690" s="176">
        <f t="shared" si="22"/>
        <v>0.95000000000000018</v>
      </c>
      <c r="I690" s="176">
        <f t="shared" si="22"/>
        <v>97.68</v>
      </c>
      <c r="J690" s="176">
        <f t="shared" si="22"/>
        <v>118.94</v>
      </c>
      <c r="K690" s="176">
        <f t="shared" si="22"/>
        <v>22.580000000000002</v>
      </c>
      <c r="L690" s="176">
        <f t="shared" si="22"/>
        <v>394.03000000000003</v>
      </c>
      <c r="M690" s="190">
        <f t="shared" si="22"/>
        <v>1057.51</v>
      </c>
      <c r="N690" s="176">
        <f t="shared" si="22"/>
        <v>273.47000000000003</v>
      </c>
      <c r="O690" s="177">
        <f t="shared" si="22"/>
        <v>18.709999999999997</v>
      </c>
    </row>
    <row r="691" spans="1:15" s="11" customFormat="1" ht="14.4" x14ac:dyDescent="0.3">
      <c r="A691" s="45"/>
      <c r="B691" s="188"/>
      <c r="C691" s="211"/>
      <c r="D691" s="211"/>
      <c r="E691" s="211"/>
      <c r="F691" s="211"/>
      <c r="G691" s="211"/>
      <c r="H691" s="211"/>
      <c r="I691" s="211"/>
      <c r="J691" s="211"/>
      <c r="K691" s="211"/>
      <c r="L691" s="211"/>
      <c r="M691" s="211"/>
      <c r="N691" s="211"/>
      <c r="O691" s="211"/>
    </row>
    <row r="692" spans="1:15" ht="18" x14ac:dyDescent="0.3">
      <c r="A692" s="15"/>
      <c r="B692" s="187" t="s">
        <v>69</v>
      </c>
      <c r="C692" s="185"/>
      <c r="D692" s="185"/>
      <c r="E692" s="185"/>
      <c r="F692" s="185"/>
      <c r="G692" s="185"/>
      <c r="H692" s="185"/>
      <c r="I692" s="185"/>
      <c r="J692" s="185"/>
      <c r="K692" s="185"/>
      <c r="L692" s="185"/>
      <c r="M692" s="185"/>
      <c r="N692" s="185"/>
      <c r="O692" s="185"/>
    </row>
    <row r="693" spans="1:15" ht="13.8" customHeight="1" x14ac:dyDescent="0.3">
      <c r="A693" s="270"/>
      <c r="B693" s="271" t="s">
        <v>307</v>
      </c>
      <c r="C693" s="185"/>
      <c r="D693" s="185"/>
      <c r="E693" s="185"/>
      <c r="F693" s="185"/>
      <c r="G693" s="185"/>
      <c r="H693" s="185"/>
      <c r="I693" s="185"/>
      <c r="J693" s="185"/>
      <c r="K693" s="185"/>
      <c r="L693" s="185"/>
      <c r="M693" s="185"/>
      <c r="N693" s="185"/>
      <c r="O693" s="185"/>
    </row>
    <row r="694" spans="1:15" ht="14.4" customHeight="1" thickBot="1" x14ac:dyDescent="0.35">
      <c r="A694" s="270"/>
      <c r="B694" s="271"/>
      <c r="C694" s="185"/>
      <c r="D694" s="185"/>
      <c r="E694" s="185"/>
      <c r="F694" s="185"/>
      <c r="G694" s="185"/>
      <c r="H694" s="185"/>
      <c r="I694" s="185"/>
      <c r="J694" s="185"/>
      <c r="K694" s="185"/>
      <c r="L694" s="185"/>
      <c r="M694" s="185"/>
      <c r="N694" s="185"/>
      <c r="O694" s="185"/>
    </row>
    <row r="695" spans="1:15" s="11" customFormat="1" ht="14.4" customHeight="1" thickBot="1" x14ac:dyDescent="0.35">
      <c r="A695" s="279" t="s">
        <v>5</v>
      </c>
      <c r="B695" s="273" t="s">
        <v>83</v>
      </c>
      <c r="C695" s="274" t="s">
        <v>84</v>
      </c>
      <c r="D695" s="267" t="s">
        <v>3</v>
      </c>
      <c r="E695" s="267"/>
      <c r="F695" s="267"/>
      <c r="G695" s="267" t="s">
        <v>85</v>
      </c>
      <c r="H695" s="267" t="s">
        <v>1</v>
      </c>
      <c r="I695" s="267"/>
      <c r="J695" s="267"/>
      <c r="K695" s="267"/>
      <c r="L695" s="268" t="s">
        <v>2</v>
      </c>
      <c r="M695" s="268"/>
      <c r="N695" s="268"/>
      <c r="O695" s="268"/>
    </row>
    <row r="696" spans="1:15" ht="13.8" customHeight="1" x14ac:dyDescent="0.3">
      <c r="A696" s="280"/>
      <c r="B696" s="273"/>
      <c r="C696" s="274"/>
      <c r="D696" s="150" t="s">
        <v>86</v>
      </c>
      <c r="E696" s="150" t="s">
        <v>87</v>
      </c>
      <c r="F696" s="150" t="s">
        <v>88</v>
      </c>
      <c r="G696" s="267"/>
      <c r="H696" s="150" t="s">
        <v>89</v>
      </c>
      <c r="I696" s="150" t="s">
        <v>90</v>
      </c>
      <c r="J696" s="150" t="s">
        <v>91</v>
      </c>
      <c r="K696" s="150" t="s">
        <v>92</v>
      </c>
      <c r="L696" s="150" t="s">
        <v>93</v>
      </c>
      <c r="M696" s="150" t="s">
        <v>94</v>
      </c>
      <c r="N696" s="150" t="s">
        <v>0</v>
      </c>
      <c r="O696" s="23" t="s">
        <v>4</v>
      </c>
    </row>
    <row r="697" spans="1:15" ht="15" thickBot="1" x14ac:dyDescent="0.35">
      <c r="A697" s="282"/>
      <c r="B697" s="171" t="s">
        <v>245</v>
      </c>
      <c r="C697" s="172" t="s">
        <v>177</v>
      </c>
      <c r="D697" s="210">
        <f t="shared" ref="D697:O697" si="23">D698+D704+D708</f>
        <v>10.76</v>
      </c>
      <c r="E697" s="228">
        <f t="shared" si="23"/>
        <v>14</v>
      </c>
      <c r="F697" s="228">
        <f t="shared" si="23"/>
        <v>48.22</v>
      </c>
      <c r="G697" s="228">
        <f t="shared" si="23"/>
        <v>362</v>
      </c>
      <c r="H697" s="228">
        <f t="shared" si="23"/>
        <v>0.12000000000000001</v>
      </c>
      <c r="I697" s="228">
        <f t="shared" si="23"/>
        <v>1.28</v>
      </c>
      <c r="J697" s="228">
        <f t="shared" si="23"/>
        <v>89.3</v>
      </c>
      <c r="K697" s="228">
        <f t="shared" si="23"/>
        <v>0.78</v>
      </c>
      <c r="L697" s="228">
        <f t="shared" si="23"/>
        <v>290.5</v>
      </c>
      <c r="M697" s="228">
        <f t="shared" si="23"/>
        <v>253.20000000000002</v>
      </c>
      <c r="N697" s="228">
        <f t="shared" si="23"/>
        <v>39.04</v>
      </c>
      <c r="O697" s="196">
        <f t="shared" si="23"/>
        <v>1.81</v>
      </c>
    </row>
    <row r="698" spans="1:15" ht="28.8" x14ac:dyDescent="0.3">
      <c r="A698" s="30">
        <v>230</v>
      </c>
      <c r="B698" s="31" t="s">
        <v>267</v>
      </c>
      <c r="C698" s="126">
        <v>250</v>
      </c>
      <c r="D698" s="7">
        <v>5.46</v>
      </c>
      <c r="E698" s="7">
        <v>6.2</v>
      </c>
      <c r="F698" s="7">
        <v>25.82</v>
      </c>
      <c r="G698" s="7">
        <v>181</v>
      </c>
      <c r="H698" s="7">
        <v>0.1</v>
      </c>
      <c r="I698" s="7">
        <v>1.18</v>
      </c>
      <c r="J698" s="7">
        <v>37</v>
      </c>
      <c r="K698" s="7">
        <v>0.5</v>
      </c>
      <c r="L698" s="7">
        <v>121.7</v>
      </c>
      <c r="M698" s="7">
        <v>146.80000000000001</v>
      </c>
      <c r="N698" s="7">
        <v>27.54</v>
      </c>
      <c r="O698" s="7">
        <v>1.23</v>
      </c>
    </row>
    <row r="699" spans="1:15" ht="14.4" x14ac:dyDescent="0.3">
      <c r="A699" s="36"/>
      <c r="B699" s="37" t="s">
        <v>99</v>
      </c>
      <c r="C699" s="151">
        <v>90</v>
      </c>
      <c r="D699" s="134"/>
      <c r="E699" s="134"/>
      <c r="F699" s="134"/>
      <c r="G699" s="138"/>
      <c r="H699" s="134"/>
      <c r="I699" s="134"/>
      <c r="J699" s="134"/>
      <c r="K699" s="134"/>
      <c r="L699" s="134"/>
      <c r="M699" s="134"/>
      <c r="N699" s="134"/>
      <c r="O699" s="134"/>
    </row>
    <row r="700" spans="1:15" ht="14.4" x14ac:dyDescent="0.3">
      <c r="A700" s="36"/>
      <c r="B700" s="37" t="s">
        <v>96</v>
      </c>
      <c r="C700" s="148">
        <v>4</v>
      </c>
      <c r="D700" s="157"/>
      <c r="E700" s="157"/>
      <c r="F700" s="157"/>
      <c r="G700" s="157"/>
      <c r="H700" s="157"/>
      <c r="I700" s="157"/>
      <c r="J700" s="157"/>
      <c r="K700" s="157"/>
      <c r="L700" s="157"/>
      <c r="M700" s="157"/>
      <c r="N700" s="157"/>
      <c r="O700" s="157"/>
    </row>
    <row r="701" spans="1:15" ht="14.4" x14ac:dyDescent="0.3">
      <c r="A701" s="36"/>
      <c r="B701" s="37" t="s">
        <v>95</v>
      </c>
      <c r="C701" s="148">
        <v>4</v>
      </c>
      <c r="D701" s="6"/>
      <c r="E701" s="148"/>
      <c r="F701" s="148"/>
      <c r="G701" s="157"/>
      <c r="H701" s="148"/>
      <c r="I701" s="148"/>
      <c r="J701" s="148"/>
      <c r="K701" s="148"/>
      <c r="L701" s="148"/>
      <c r="M701" s="148"/>
      <c r="N701" s="148"/>
      <c r="O701" s="148"/>
    </row>
    <row r="702" spans="1:15" ht="14.4" x14ac:dyDescent="0.3">
      <c r="A702" s="36"/>
      <c r="B702" s="37" t="s">
        <v>235</v>
      </c>
      <c r="C702" s="125">
        <v>25</v>
      </c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</row>
    <row r="703" spans="1:15" ht="14.4" x14ac:dyDescent="0.3">
      <c r="A703" s="36"/>
      <c r="B703" s="37" t="s">
        <v>216</v>
      </c>
      <c r="C703" s="125">
        <v>1</v>
      </c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</row>
    <row r="704" spans="1:15" ht="14.4" x14ac:dyDescent="0.3">
      <c r="A704" s="36"/>
      <c r="B704" s="90" t="s">
        <v>174</v>
      </c>
      <c r="C704" s="126">
        <v>45</v>
      </c>
      <c r="D704" s="7">
        <v>5.2</v>
      </c>
      <c r="E704" s="7">
        <v>7.8</v>
      </c>
      <c r="F704" s="7">
        <v>7.4</v>
      </c>
      <c r="G704" s="7">
        <v>121</v>
      </c>
      <c r="H704" s="7">
        <v>0.02</v>
      </c>
      <c r="I704" s="7">
        <v>0.1</v>
      </c>
      <c r="J704" s="7">
        <v>52.3</v>
      </c>
      <c r="K704" s="7">
        <v>0.28000000000000003</v>
      </c>
      <c r="L704" s="7">
        <v>157.80000000000001</v>
      </c>
      <c r="M704" s="7">
        <v>103.4</v>
      </c>
      <c r="N704" s="7">
        <v>10.5</v>
      </c>
      <c r="O704" s="7">
        <v>0.28000000000000003</v>
      </c>
    </row>
    <row r="705" spans="1:15" ht="14.4" x14ac:dyDescent="0.3">
      <c r="A705" s="36"/>
      <c r="B705" s="37" t="s">
        <v>268</v>
      </c>
      <c r="C705" s="125">
        <v>25</v>
      </c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</row>
    <row r="706" spans="1:15" ht="14.4" x14ac:dyDescent="0.3">
      <c r="A706" s="36"/>
      <c r="B706" s="37" t="s">
        <v>42</v>
      </c>
      <c r="C706" s="125">
        <v>20</v>
      </c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</row>
    <row r="707" spans="1:15" ht="14.4" x14ac:dyDescent="0.3">
      <c r="A707" s="30"/>
      <c r="B707" s="76" t="s">
        <v>96</v>
      </c>
      <c r="C707" s="125">
        <v>5</v>
      </c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</row>
    <row r="708" spans="1:15" ht="14.4" x14ac:dyDescent="0.3">
      <c r="A708" s="36">
        <v>457</v>
      </c>
      <c r="B708" s="90" t="s">
        <v>25</v>
      </c>
      <c r="C708" s="126">
        <v>200</v>
      </c>
      <c r="D708" s="7">
        <v>0.1</v>
      </c>
      <c r="E708" s="7">
        <v>0</v>
      </c>
      <c r="F708" s="7">
        <v>15</v>
      </c>
      <c r="G708" s="7">
        <v>60</v>
      </c>
      <c r="H708" s="7">
        <v>0</v>
      </c>
      <c r="I708" s="7">
        <v>0</v>
      </c>
      <c r="J708" s="7">
        <v>0</v>
      </c>
      <c r="K708" s="7">
        <v>0</v>
      </c>
      <c r="L708" s="7">
        <v>11</v>
      </c>
      <c r="M708" s="7">
        <v>3</v>
      </c>
      <c r="N708" s="7">
        <v>1</v>
      </c>
      <c r="O708" s="7">
        <v>0.3</v>
      </c>
    </row>
    <row r="709" spans="1:15" ht="14.4" x14ac:dyDescent="0.3">
      <c r="A709" s="36"/>
      <c r="B709" s="37" t="s">
        <v>95</v>
      </c>
      <c r="C709" s="125">
        <v>10</v>
      </c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</row>
    <row r="710" spans="1:15" ht="14.4" x14ac:dyDescent="0.3">
      <c r="A710" s="30"/>
      <c r="B710" s="76" t="s">
        <v>123</v>
      </c>
      <c r="C710" s="125">
        <v>1</v>
      </c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</row>
    <row r="711" spans="1:15" ht="14.4" x14ac:dyDescent="0.3">
      <c r="A711" s="36"/>
      <c r="B711" s="90" t="s">
        <v>254</v>
      </c>
      <c r="C711" s="126">
        <v>35</v>
      </c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</row>
    <row r="712" spans="1:15" ht="14.4" x14ac:dyDescent="0.3">
      <c r="A712" s="36"/>
      <c r="B712" s="90" t="s">
        <v>312</v>
      </c>
      <c r="C712" s="126">
        <f>C698+C704+C708+C711</f>
        <v>530</v>
      </c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</row>
    <row r="713" spans="1:15" ht="14.4" x14ac:dyDescent="0.3">
      <c r="A713" s="36">
        <v>2</v>
      </c>
      <c r="B713" s="90" t="s">
        <v>205</v>
      </c>
      <c r="C713" s="7"/>
      <c r="D713" s="13">
        <f t="shared" ref="D713:I713" si="24">D714+D721+D728+D737+D745+D749+D750</f>
        <v>40.04999999999999</v>
      </c>
      <c r="E713" s="13">
        <f t="shared" si="24"/>
        <v>28.38</v>
      </c>
      <c r="F713" s="13">
        <f t="shared" si="24"/>
        <v>126.81000000000002</v>
      </c>
      <c r="G713" s="13">
        <f t="shared" si="24"/>
        <v>925.9</v>
      </c>
      <c r="H713" s="13">
        <f t="shared" si="24"/>
        <v>21.8</v>
      </c>
      <c r="I713" s="13">
        <f t="shared" si="24"/>
        <v>31.830000000000005</v>
      </c>
      <c r="J713" s="8">
        <f>J714+J721+J728</f>
        <v>13</v>
      </c>
      <c r="K713" s="13">
        <f>K714+K721+K728+K737+K745+K749+K750</f>
        <v>7.77</v>
      </c>
      <c r="L713" s="13">
        <f>L714+L721+L728+L737+L745+L749+L750</f>
        <v>158.99</v>
      </c>
      <c r="M713" s="13">
        <f>M714+M721+M728+M737+M745+M749+M750</f>
        <v>566.81000000000006</v>
      </c>
      <c r="N713" s="13">
        <f>N714+N721+N728+N737+N745+N749+N750</f>
        <v>146.29000000000002</v>
      </c>
      <c r="O713" s="13">
        <f>O714+O721+O728+O737+O745+O749+O750</f>
        <v>9.07</v>
      </c>
    </row>
    <row r="714" spans="1:15" ht="14.4" x14ac:dyDescent="0.3">
      <c r="A714" s="36"/>
      <c r="B714" s="90" t="s">
        <v>127</v>
      </c>
      <c r="C714" s="126">
        <v>100</v>
      </c>
      <c r="D714" s="7">
        <v>0.78</v>
      </c>
      <c r="E714" s="7">
        <v>3.72</v>
      </c>
      <c r="F714" s="7">
        <v>3.66</v>
      </c>
      <c r="G714" s="7">
        <v>51</v>
      </c>
      <c r="H714" s="7">
        <v>21.3</v>
      </c>
      <c r="I714" s="7">
        <v>7.98</v>
      </c>
      <c r="J714" s="7">
        <v>0</v>
      </c>
      <c r="K714" s="7">
        <v>1.74</v>
      </c>
      <c r="L714" s="7">
        <v>21.3</v>
      </c>
      <c r="M714" s="7">
        <v>19.559999999999999</v>
      </c>
      <c r="N714" s="7">
        <v>12.3</v>
      </c>
      <c r="O714" s="7">
        <v>0.61</v>
      </c>
    </row>
    <row r="715" spans="1:15" ht="14.4" x14ac:dyDescent="0.3">
      <c r="A715" s="30"/>
      <c r="B715" s="76" t="s">
        <v>120</v>
      </c>
      <c r="C715" s="125">
        <v>14.76</v>
      </c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</row>
    <row r="716" spans="1:15" ht="14.4" x14ac:dyDescent="0.3">
      <c r="A716" s="30"/>
      <c r="B716" s="76" t="s">
        <v>216</v>
      </c>
      <c r="C716" s="125">
        <v>0.25</v>
      </c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</row>
    <row r="717" spans="1:15" ht="14.4" x14ac:dyDescent="0.3">
      <c r="A717" s="25"/>
      <c r="B717" s="37" t="s">
        <v>106</v>
      </c>
      <c r="C717" s="125">
        <v>16.38</v>
      </c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</row>
    <row r="718" spans="1:15" ht="14.4" x14ac:dyDescent="0.3">
      <c r="A718" s="30"/>
      <c r="B718" s="76" t="s">
        <v>107</v>
      </c>
      <c r="C718" s="125">
        <v>30.34</v>
      </c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</row>
    <row r="719" spans="1:15" ht="14.4" x14ac:dyDescent="0.3">
      <c r="A719" s="36"/>
      <c r="B719" s="37" t="s">
        <v>111</v>
      </c>
      <c r="C719" s="125">
        <v>3</v>
      </c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</row>
    <row r="720" spans="1:15" ht="14.4" x14ac:dyDescent="0.3">
      <c r="A720" s="30"/>
      <c r="B720" s="76" t="s">
        <v>110</v>
      </c>
      <c r="C720" s="125">
        <v>3.6</v>
      </c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</row>
    <row r="721" spans="1:15" ht="14.4" x14ac:dyDescent="0.3">
      <c r="A721" s="36">
        <v>121</v>
      </c>
      <c r="B721" s="90" t="s">
        <v>71</v>
      </c>
      <c r="C721" s="126">
        <v>250</v>
      </c>
      <c r="D721" s="7">
        <v>6.92</v>
      </c>
      <c r="E721" s="7">
        <v>2.3199999999999998</v>
      </c>
      <c r="F721" s="7">
        <v>12.25</v>
      </c>
      <c r="G721" s="7">
        <v>97.5</v>
      </c>
      <c r="H721" s="7">
        <v>0.14000000000000001</v>
      </c>
      <c r="I721" s="7">
        <v>9.4</v>
      </c>
      <c r="J721" s="7">
        <v>13</v>
      </c>
      <c r="K721" s="7">
        <v>0.4</v>
      </c>
      <c r="L721" s="7">
        <v>36.950000000000003</v>
      </c>
      <c r="M721" s="7">
        <v>130.52000000000001</v>
      </c>
      <c r="N721" s="7">
        <v>34.57</v>
      </c>
      <c r="O721" s="7">
        <v>1.0900000000000001</v>
      </c>
    </row>
    <row r="722" spans="1:15" s="11" customFormat="1" ht="14.4" x14ac:dyDescent="0.3">
      <c r="A722" s="36"/>
      <c r="B722" s="37" t="s">
        <v>149</v>
      </c>
      <c r="C722" s="125">
        <v>5</v>
      </c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</row>
    <row r="723" spans="1:15" ht="14.4" x14ac:dyDescent="0.3">
      <c r="A723" s="36"/>
      <c r="B723" s="37" t="s">
        <v>96</v>
      </c>
      <c r="C723" s="125">
        <v>2.5</v>
      </c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</row>
    <row r="724" spans="1:15" ht="14.4" x14ac:dyDescent="0.3">
      <c r="A724" s="36"/>
      <c r="B724" s="37" t="s">
        <v>216</v>
      </c>
      <c r="C724" s="125">
        <v>2</v>
      </c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</row>
    <row r="725" spans="1:15" ht="14.4" x14ac:dyDescent="0.3">
      <c r="A725" s="36"/>
      <c r="B725" s="37" t="s">
        <v>251</v>
      </c>
      <c r="C725" s="125">
        <v>30.1</v>
      </c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</row>
    <row r="726" spans="1:15" ht="14.4" x14ac:dyDescent="0.3">
      <c r="A726" s="36"/>
      <c r="B726" s="37" t="s">
        <v>105</v>
      </c>
      <c r="C726" s="125">
        <v>12.5</v>
      </c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</row>
    <row r="727" spans="1:15" ht="14.4" x14ac:dyDescent="0.3">
      <c r="A727" s="30"/>
      <c r="B727" s="76" t="s">
        <v>124</v>
      </c>
      <c r="C727" s="125">
        <v>86.25</v>
      </c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</row>
    <row r="728" spans="1:15" ht="14.4" x14ac:dyDescent="0.3">
      <c r="A728" s="36">
        <v>324</v>
      </c>
      <c r="B728" s="90" t="s">
        <v>47</v>
      </c>
      <c r="C728" s="126">
        <v>120</v>
      </c>
      <c r="D728" s="7">
        <v>20.95</v>
      </c>
      <c r="E728" s="7">
        <v>17.04</v>
      </c>
      <c r="F728" s="7">
        <v>16</v>
      </c>
      <c r="G728" s="7">
        <v>301.89999999999998</v>
      </c>
      <c r="H728" s="7">
        <v>0.12</v>
      </c>
      <c r="I728" s="7">
        <v>0.85</v>
      </c>
      <c r="J728" s="7">
        <v>0</v>
      </c>
      <c r="K728" s="7">
        <v>2.2799999999999998</v>
      </c>
      <c r="L728" s="7">
        <v>35.04</v>
      </c>
      <c r="M728" s="7">
        <v>209.33</v>
      </c>
      <c r="N728" s="7">
        <v>31.62</v>
      </c>
      <c r="O728" s="7">
        <v>3.61</v>
      </c>
    </row>
    <row r="729" spans="1:15" ht="14.4" x14ac:dyDescent="0.3">
      <c r="A729" s="36"/>
      <c r="B729" s="37" t="s">
        <v>269</v>
      </c>
      <c r="C729" s="125">
        <v>9.52</v>
      </c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</row>
    <row r="730" spans="1:15" ht="14.4" x14ac:dyDescent="0.3">
      <c r="A730" s="36"/>
      <c r="B730" s="37" t="s">
        <v>270</v>
      </c>
      <c r="C730" s="125">
        <v>119.04</v>
      </c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</row>
    <row r="731" spans="1:15" ht="14.4" x14ac:dyDescent="0.3">
      <c r="A731" s="36"/>
      <c r="B731" s="37" t="s">
        <v>95</v>
      </c>
      <c r="C731" s="125">
        <v>7.61</v>
      </c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</row>
    <row r="732" spans="1:15" ht="14.4" x14ac:dyDescent="0.3">
      <c r="A732" s="36"/>
      <c r="B732" s="37" t="s">
        <v>216</v>
      </c>
      <c r="C732" s="125">
        <v>0.38</v>
      </c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</row>
    <row r="733" spans="1:15" ht="14.4" x14ac:dyDescent="0.3">
      <c r="A733" s="36"/>
      <c r="B733" s="37" t="s">
        <v>206</v>
      </c>
      <c r="C733" s="125">
        <v>14.28</v>
      </c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</row>
    <row r="734" spans="1:15" ht="14.4" x14ac:dyDescent="0.3">
      <c r="A734" s="36"/>
      <c r="B734" s="37" t="s">
        <v>110</v>
      </c>
      <c r="C734" s="125">
        <v>3.8</v>
      </c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</row>
    <row r="735" spans="1:15" ht="14.4" x14ac:dyDescent="0.3">
      <c r="A735" s="30"/>
      <c r="B735" s="76" t="s">
        <v>105</v>
      </c>
      <c r="C735" s="125">
        <v>19.14</v>
      </c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</row>
    <row r="736" spans="1:15" ht="14.4" x14ac:dyDescent="0.3">
      <c r="A736" s="36"/>
      <c r="B736" s="37" t="s">
        <v>111</v>
      </c>
      <c r="C736" s="125">
        <v>4.76</v>
      </c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</row>
    <row r="737" spans="1:15" ht="14.4" x14ac:dyDescent="0.3">
      <c r="A737" s="36">
        <v>237</v>
      </c>
      <c r="B737" s="90" t="s">
        <v>271</v>
      </c>
      <c r="C737" s="126">
        <v>180</v>
      </c>
      <c r="D737" s="7">
        <v>3.8</v>
      </c>
      <c r="E737" s="7">
        <v>4.0999999999999996</v>
      </c>
      <c r="F737" s="7">
        <v>31.4</v>
      </c>
      <c r="G737" s="7">
        <v>178</v>
      </c>
      <c r="H737" s="7">
        <v>0.05</v>
      </c>
      <c r="I737" s="7">
        <v>1.7</v>
      </c>
      <c r="J737" s="7">
        <v>1.7</v>
      </c>
      <c r="K737" s="7">
        <v>2</v>
      </c>
      <c r="L737" s="7">
        <v>19.2</v>
      </c>
      <c r="M737" s="7">
        <v>83.9</v>
      </c>
      <c r="N737" s="7">
        <v>29.3</v>
      </c>
      <c r="O737" s="7">
        <v>0.46</v>
      </c>
    </row>
    <row r="738" spans="1:15" ht="14.4" x14ac:dyDescent="0.3">
      <c r="A738" s="36"/>
      <c r="B738" s="37" t="s">
        <v>105</v>
      </c>
      <c r="C738" s="125">
        <v>21</v>
      </c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</row>
    <row r="739" spans="1:15" ht="14.4" x14ac:dyDescent="0.3">
      <c r="A739" s="30"/>
      <c r="B739" s="76" t="s">
        <v>112</v>
      </c>
      <c r="C739" s="125">
        <v>39.6</v>
      </c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</row>
    <row r="740" spans="1:15" ht="14.4" x14ac:dyDescent="0.3">
      <c r="A740" s="30"/>
      <c r="B740" s="76" t="s">
        <v>272</v>
      </c>
      <c r="C740" s="125">
        <v>10</v>
      </c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</row>
    <row r="741" spans="1:15" ht="14.4" x14ac:dyDescent="0.3">
      <c r="A741" s="25"/>
      <c r="B741" s="37" t="s">
        <v>216</v>
      </c>
      <c r="C741" s="125">
        <v>1</v>
      </c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</row>
    <row r="742" spans="1:15" ht="14.4" x14ac:dyDescent="0.3">
      <c r="A742" s="30"/>
      <c r="B742" s="76" t="s">
        <v>273</v>
      </c>
      <c r="C742" s="125">
        <v>10</v>
      </c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</row>
    <row r="743" spans="1:15" ht="14.4" x14ac:dyDescent="0.3">
      <c r="A743" s="36"/>
      <c r="B743" s="37" t="s">
        <v>110</v>
      </c>
      <c r="C743" s="125">
        <v>4</v>
      </c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</row>
    <row r="744" spans="1:15" ht="14.4" x14ac:dyDescent="0.3">
      <c r="A744" s="36"/>
      <c r="B744" s="37" t="s">
        <v>106</v>
      </c>
      <c r="C744" s="125">
        <v>13</v>
      </c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</row>
    <row r="745" spans="1:15" s="11" customFormat="1" ht="14.4" x14ac:dyDescent="0.3">
      <c r="A745" s="36">
        <v>488</v>
      </c>
      <c r="B745" s="90" t="s">
        <v>21</v>
      </c>
      <c r="C745" s="126">
        <v>200</v>
      </c>
      <c r="D745" s="12">
        <v>0.5</v>
      </c>
      <c r="E745" s="12">
        <v>0.2</v>
      </c>
      <c r="F745" s="12">
        <v>22.2</v>
      </c>
      <c r="G745" s="12">
        <v>93</v>
      </c>
      <c r="H745" s="12">
        <v>0.04</v>
      </c>
      <c r="I745" s="12">
        <v>11.9</v>
      </c>
      <c r="J745" s="12">
        <v>0</v>
      </c>
      <c r="K745" s="12">
        <v>0.1</v>
      </c>
      <c r="L745" s="12">
        <v>19</v>
      </c>
      <c r="M745" s="12">
        <v>12</v>
      </c>
      <c r="N745" s="12">
        <v>8</v>
      </c>
      <c r="O745" s="12">
        <v>0.8</v>
      </c>
    </row>
    <row r="746" spans="1:15" ht="14.4" x14ac:dyDescent="0.3">
      <c r="A746" s="36"/>
      <c r="B746" s="37" t="s">
        <v>120</v>
      </c>
      <c r="C746" s="125">
        <v>36.9</v>
      </c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</row>
    <row r="747" spans="1:15" ht="14.4" x14ac:dyDescent="0.3">
      <c r="A747" s="36"/>
      <c r="B747" s="37" t="s">
        <v>274</v>
      </c>
      <c r="C747" s="125">
        <v>39.5</v>
      </c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</row>
    <row r="748" spans="1:15" ht="14.4" x14ac:dyDescent="0.3">
      <c r="A748" s="36"/>
      <c r="B748" s="37" t="s">
        <v>95</v>
      </c>
      <c r="C748" s="125">
        <v>10</v>
      </c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</row>
    <row r="749" spans="1:15" ht="14.4" x14ac:dyDescent="0.3">
      <c r="A749" s="30"/>
      <c r="B749" s="91" t="s">
        <v>42</v>
      </c>
      <c r="C749" s="126">
        <v>40</v>
      </c>
      <c r="D749" s="7">
        <v>3.8</v>
      </c>
      <c r="E749" s="7">
        <v>0.4</v>
      </c>
      <c r="F749" s="7">
        <v>24.6</v>
      </c>
      <c r="G749" s="7">
        <v>117.5</v>
      </c>
      <c r="H749" s="7">
        <v>0.06</v>
      </c>
      <c r="I749" s="7">
        <v>0</v>
      </c>
      <c r="J749" s="7">
        <v>0</v>
      </c>
      <c r="K749" s="7">
        <v>0.55000000000000004</v>
      </c>
      <c r="L749" s="7">
        <v>10</v>
      </c>
      <c r="M749" s="7">
        <v>32.5</v>
      </c>
      <c r="N749" s="7">
        <v>7</v>
      </c>
      <c r="O749" s="7">
        <v>0.55000000000000004</v>
      </c>
    </row>
    <row r="750" spans="1:15" ht="14.4" x14ac:dyDescent="0.3">
      <c r="A750" s="36"/>
      <c r="B750" s="90" t="s">
        <v>26</v>
      </c>
      <c r="C750" s="126">
        <v>40</v>
      </c>
      <c r="D750" s="7">
        <v>3.3</v>
      </c>
      <c r="E750" s="7">
        <v>0.6</v>
      </c>
      <c r="F750" s="7">
        <v>16.7</v>
      </c>
      <c r="G750" s="7">
        <v>87</v>
      </c>
      <c r="H750" s="7">
        <v>0.09</v>
      </c>
      <c r="I750" s="7">
        <v>0</v>
      </c>
      <c r="J750" s="7">
        <v>0</v>
      </c>
      <c r="K750" s="7">
        <v>0.7</v>
      </c>
      <c r="L750" s="7">
        <v>17.5</v>
      </c>
      <c r="M750" s="7">
        <v>79</v>
      </c>
      <c r="N750" s="7">
        <v>23.5</v>
      </c>
      <c r="O750" s="7">
        <v>1.95</v>
      </c>
    </row>
    <row r="751" spans="1:15" ht="14.4" x14ac:dyDescent="0.3">
      <c r="A751" s="36"/>
      <c r="B751" s="90" t="s">
        <v>317</v>
      </c>
      <c r="C751" s="126">
        <f>C714+C721+C728+C737+C745+C749+C750</f>
        <v>930</v>
      </c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</row>
    <row r="752" spans="1:15" ht="14.4" x14ac:dyDescent="0.3">
      <c r="A752" s="36"/>
      <c r="B752" s="90" t="s">
        <v>221</v>
      </c>
      <c r="C752" s="7"/>
      <c r="D752" s="8">
        <f>D753+D757+D765+D775+D780+D787+D788</f>
        <v>39.71</v>
      </c>
      <c r="E752" s="8">
        <f t="shared" ref="E752:O752" si="25">E753+E757+E765+E771+E775+E780+E787+E788</f>
        <v>216.1</v>
      </c>
      <c r="F752" s="8">
        <f t="shared" si="25"/>
        <v>156.38999999999999</v>
      </c>
      <c r="G752" s="8">
        <f t="shared" si="25"/>
        <v>1150.1100000000001</v>
      </c>
      <c r="H752" s="8">
        <f t="shared" si="25"/>
        <v>0.83999999999999986</v>
      </c>
      <c r="I752" s="8">
        <f t="shared" si="25"/>
        <v>11.479999999999999</v>
      </c>
      <c r="J752" s="8">
        <f t="shared" si="25"/>
        <v>36.019999999999996</v>
      </c>
      <c r="K752" s="8">
        <f t="shared" si="25"/>
        <v>10.34</v>
      </c>
      <c r="L752" s="8">
        <f t="shared" si="25"/>
        <v>149.70999999999998</v>
      </c>
      <c r="M752" s="8">
        <f t="shared" si="25"/>
        <v>575.07999999999993</v>
      </c>
      <c r="N752" s="8">
        <f t="shared" si="25"/>
        <v>138.1</v>
      </c>
      <c r="O752" s="8">
        <f t="shared" si="25"/>
        <v>10.67</v>
      </c>
    </row>
    <row r="753" spans="1:15" ht="28.8" x14ac:dyDescent="0.3">
      <c r="A753" s="36">
        <v>18</v>
      </c>
      <c r="B753" s="90" t="s">
        <v>76</v>
      </c>
      <c r="C753" s="126">
        <v>100</v>
      </c>
      <c r="D753" s="7">
        <v>0.6</v>
      </c>
      <c r="E753" s="7">
        <v>3.72</v>
      </c>
      <c r="F753" s="7">
        <v>2.1</v>
      </c>
      <c r="G753" s="7">
        <v>43.8</v>
      </c>
      <c r="H753" s="7">
        <v>0.03</v>
      </c>
      <c r="I753" s="7">
        <v>8.0399999999999991</v>
      </c>
      <c r="J753" s="7">
        <v>0</v>
      </c>
      <c r="K753" s="7">
        <v>2.34</v>
      </c>
      <c r="L753" s="7">
        <v>10.5</v>
      </c>
      <c r="M753" s="7">
        <v>18.36</v>
      </c>
      <c r="N753" s="7">
        <v>9.7799999999999994</v>
      </c>
      <c r="O753" s="7">
        <v>0.43</v>
      </c>
    </row>
    <row r="754" spans="1:15" ht="14.4" x14ac:dyDescent="0.3">
      <c r="A754" s="36"/>
      <c r="B754" s="37" t="s">
        <v>218</v>
      </c>
      <c r="C754" s="125">
        <v>29.04</v>
      </c>
      <c r="D754" s="12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</row>
    <row r="755" spans="1:15" ht="14.4" x14ac:dyDescent="0.3">
      <c r="A755" s="30"/>
      <c r="B755" s="76" t="s">
        <v>13</v>
      </c>
      <c r="C755" s="125">
        <v>20.64</v>
      </c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</row>
    <row r="756" spans="1:15" ht="14.4" x14ac:dyDescent="0.3">
      <c r="A756" s="36"/>
      <c r="B756" s="37" t="s">
        <v>110</v>
      </c>
      <c r="C756" s="125">
        <v>3.6</v>
      </c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</row>
    <row r="757" spans="1:15" ht="14.4" x14ac:dyDescent="0.3">
      <c r="A757" s="36">
        <v>109</v>
      </c>
      <c r="B757" s="90" t="s">
        <v>302</v>
      </c>
      <c r="C757" s="126">
        <v>250</v>
      </c>
      <c r="D757" s="7">
        <v>18.600000000000001</v>
      </c>
      <c r="E757" s="7">
        <v>198</v>
      </c>
      <c r="F757" s="7">
        <v>40.299999999999997</v>
      </c>
      <c r="G757" s="7">
        <v>407</v>
      </c>
      <c r="H757" s="7">
        <v>0.09</v>
      </c>
      <c r="I757" s="7">
        <v>2.2999999999999998</v>
      </c>
      <c r="J757" s="7">
        <v>0</v>
      </c>
      <c r="K757" s="7">
        <v>5.2</v>
      </c>
      <c r="L757" s="7">
        <v>58.3</v>
      </c>
      <c r="M757" s="7">
        <v>238.6</v>
      </c>
      <c r="N757" s="7">
        <v>61.2</v>
      </c>
      <c r="O757" s="7">
        <v>3.26</v>
      </c>
    </row>
    <row r="758" spans="1:15" ht="14.4" x14ac:dyDescent="0.3">
      <c r="A758" s="30"/>
      <c r="B758" s="76" t="s">
        <v>270</v>
      </c>
      <c r="C758" s="125">
        <v>80.2</v>
      </c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</row>
    <row r="759" spans="1:15" ht="14.4" x14ac:dyDescent="0.3">
      <c r="A759" s="30"/>
      <c r="B759" s="76" t="s">
        <v>112</v>
      </c>
      <c r="C759" s="125">
        <v>59.4</v>
      </c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</row>
    <row r="760" spans="1:15" ht="14.4" x14ac:dyDescent="0.3">
      <c r="A760" s="36"/>
      <c r="B760" s="37" t="s">
        <v>105</v>
      </c>
      <c r="C760" s="125">
        <v>30.2</v>
      </c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</row>
    <row r="761" spans="1:15" ht="14.4" x14ac:dyDescent="0.3">
      <c r="A761" s="36"/>
      <c r="B761" s="37" t="s">
        <v>206</v>
      </c>
      <c r="C761" s="125">
        <v>20</v>
      </c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</row>
    <row r="762" spans="1:15" ht="14.4" x14ac:dyDescent="0.3">
      <c r="A762" s="30"/>
      <c r="B762" s="76" t="s">
        <v>110</v>
      </c>
      <c r="C762" s="125">
        <v>10</v>
      </c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</row>
    <row r="763" spans="1:15" ht="14.4" x14ac:dyDescent="0.3">
      <c r="A763" s="30"/>
      <c r="B763" s="76" t="s">
        <v>106</v>
      </c>
      <c r="C763" s="125">
        <v>7.8</v>
      </c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</row>
    <row r="764" spans="1:15" ht="14.4" x14ac:dyDescent="0.3">
      <c r="A764" s="30"/>
      <c r="B764" s="76" t="s">
        <v>216</v>
      </c>
      <c r="C764" s="125">
        <v>8</v>
      </c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</row>
    <row r="765" spans="1:15" ht="14.4" x14ac:dyDescent="0.3">
      <c r="A765" s="30">
        <v>344</v>
      </c>
      <c r="B765" s="91" t="s">
        <v>73</v>
      </c>
      <c r="C765" s="126">
        <v>100</v>
      </c>
      <c r="D765" s="7">
        <v>12.48</v>
      </c>
      <c r="E765" s="7">
        <v>9.92</v>
      </c>
      <c r="F765" s="7">
        <v>5.28</v>
      </c>
      <c r="G765" s="7">
        <v>160</v>
      </c>
      <c r="H765" s="7">
        <v>0.48</v>
      </c>
      <c r="I765" s="7">
        <v>0</v>
      </c>
      <c r="J765" s="7">
        <v>22.72</v>
      </c>
      <c r="K765" s="7">
        <v>0.4</v>
      </c>
      <c r="L765" s="7">
        <v>13.68</v>
      </c>
      <c r="M765" s="7">
        <v>132.32</v>
      </c>
      <c r="N765" s="7">
        <v>15.44</v>
      </c>
      <c r="O765" s="7">
        <v>1.94</v>
      </c>
    </row>
    <row r="766" spans="1:15" ht="14.4" x14ac:dyDescent="0.3">
      <c r="A766" s="36"/>
      <c r="B766" s="37" t="s">
        <v>110</v>
      </c>
      <c r="C766" s="125">
        <v>1.6</v>
      </c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</row>
    <row r="767" spans="1:15" ht="14.4" x14ac:dyDescent="0.3">
      <c r="A767" s="36"/>
      <c r="B767" s="37" t="s">
        <v>139</v>
      </c>
      <c r="C767" s="125">
        <v>60</v>
      </c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</row>
    <row r="768" spans="1:15" ht="14.4" x14ac:dyDescent="0.3">
      <c r="A768" s="36"/>
      <c r="B768" s="37" t="s">
        <v>216</v>
      </c>
      <c r="C768" s="125">
        <v>0.32</v>
      </c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</row>
    <row r="769" spans="1:15" ht="14.4" x14ac:dyDescent="0.3">
      <c r="A769" s="36"/>
      <c r="B769" s="37" t="s">
        <v>135</v>
      </c>
      <c r="C769" s="125">
        <v>9.0399999999999991</v>
      </c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</row>
    <row r="770" spans="1:15" ht="14.4" x14ac:dyDescent="0.3">
      <c r="A770" s="25"/>
      <c r="B770" s="37" t="s">
        <v>42</v>
      </c>
      <c r="C770" s="125">
        <v>11.2</v>
      </c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</row>
    <row r="771" spans="1:15" ht="14.4" x14ac:dyDescent="0.3">
      <c r="A771" s="30">
        <v>256</v>
      </c>
      <c r="B771" s="91" t="s">
        <v>20</v>
      </c>
      <c r="C771" s="229">
        <v>180</v>
      </c>
      <c r="D771" s="7">
        <v>7.54</v>
      </c>
      <c r="E771" s="7">
        <v>0.9</v>
      </c>
      <c r="F771" s="7">
        <v>38.72</v>
      </c>
      <c r="G771" s="7">
        <v>193.2</v>
      </c>
      <c r="H771" s="7">
        <v>0.08</v>
      </c>
      <c r="I771" s="7">
        <v>0.02</v>
      </c>
      <c r="J771" s="7">
        <v>0</v>
      </c>
      <c r="K771" s="7">
        <v>1.06</v>
      </c>
      <c r="L771" s="7">
        <v>7.6</v>
      </c>
      <c r="M771" s="7">
        <v>47.6</v>
      </c>
      <c r="N771" s="7">
        <v>10.8</v>
      </c>
      <c r="O771" s="7">
        <v>1.04</v>
      </c>
    </row>
    <row r="772" spans="1:15" ht="14.4" x14ac:dyDescent="0.3">
      <c r="A772" s="30"/>
      <c r="B772" s="76" t="s">
        <v>216</v>
      </c>
      <c r="C772" s="125">
        <v>2.5499999999999998</v>
      </c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</row>
    <row r="773" spans="1:15" s="11" customFormat="1" ht="15" thickBot="1" x14ac:dyDescent="0.35">
      <c r="A773" s="69"/>
      <c r="B773" s="70" t="s">
        <v>96</v>
      </c>
      <c r="C773" s="125">
        <v>6.75</v>
      </c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</row>
    <row r="774" spans="1:15" ht="15.6" x14ac:dyDescent="0.3">
      <c r="A774" s="109"/>
      <c r="B774" s="110" t="s">
        <v>119</v>
      </c>
      <c r="C774" s="125">
        <v>51.05</v>
      </c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</row>
    <row r="775" spans="1:15" ht="15.6" x14ac:dyDescent="0.3">
      <c r="A775" s="113">
        <v>495</v>
      </c>
      <c r="B775" s="90" t="s">
        <v>18</v>
      </c>
      <c r="C775" s="126">
        <v>200</v>
      </c>
      <c r="D775" s="7">
        <v>0.5</v>
      </c>
      <c r="E775" s="7">
        <v>0</v>
      </c>
      <c r="F775" s="7">
        <v>27</v>
      </c>
      <c r="G775" s="7">
        <v>110</v>
      </c>
      <c r="H775" s="7">
        <v>0</v>
      </c>
      <c r="I775" s="7">
        <v>0.5</v>
      </c>
      <c r="J775" s="7">
        <v>0</v>
      </c>
      <c r="K775" s="7">
        <v>0</v>
      </c>
      <c r="L775" s="7">
        <v>28</v>
      </c>
      <c r="M775" s="7">
        <v>19</v>
      </c>
      <c r="N775" s="7">
        <v>7</v>
      </c>
      <c r="O775" s="7">
        <v>1.5</v>
      </c>
    </row>
    <row r="776" spans="1:15" ht="15.6" x14ac:dyDescent="0.3">
      <c r="A776" s="113"/>
      <c r="B776" s="37" t="s">
        <v>95</v>
      </c>
      <c r="C776" s="125">
        <v>10</v>
      </c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</row>
    <row r="777" spans="1:15" s="11" customFormat="1" ht="15.6" x14ac:dyDescent="0.3">
      <c r="A777" s="113"/>
      <c r="B777" s="37" t="s">
        <v>111</v>
      </c>
      <c r="C777" s="125">
        <v>10</v>
      </c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</row>
    <row r="778" spans="1:15" ht="15.6" x14ac:dyDescent="0.3">
      <c r="A778" s="113"/>
      <c r="B778" s="37" t="s">
        <v>114</v>
      </c>
      <c r="C778" s="125">
        <v>20</v>
      </c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</row>
    <row r="779" spans="1:15" ht="15.6" x14ac:dyDescent="0.3">
      <c r="A779" s="113">
        <v>420</v>
      </c>
      <c r="B779" s="90" t="s">
        <v>16</v>
      </c>
      <c r="C779" s="126">
        <v>35</v>
      </c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</row>
    <row r="780" spans="1:15" ht="15.6" x14ac:dyDescent="0.3">
      <c r="A780" s="113"/>
      <c r="B780" s="37" t="s">
        <v>105</v>
      </c>
      <c r="C780" s="125">
        <v>1.4</v>
      </c>
      <c r="D780" s="7">
        <v>0.43</v>
      </c>
      <c r="E780" s="7">
        <v>2.56</v>
      </c>
      <c r="F780" s="7">
        <v>1.69</v>
      </c>
      <c r="G780" s="7">
        <v>31.61</v>
      </c>
      <c r="H780" s="7">
        <v>0.01</v>
      </c>
      <c r="I780" s="7">
        <v>0.62</v>
      </c>
      <c r="J780" s="7">
        <v>13.3</v>
      </c>
      <c r="K780" s="7">
        <v>0.09</v>
      </c>
      <c r="L780" s="7">
        <v>4.13</v>
      </c>
      <c r="M780" s="7">
        <v>7.7</v>
      </c>
      <c r="N780" s="7">
        <v>3.38</v>
      </c>
      <c r="O780" s="7">
        <v>0</v>
      </c>
    </row>
    <row r="781" spans="1:15" ht="15.6" x14ac:dyDescent="0.3">
      <c r="A781" s="113"/>
      <c r="B781" s="114" t="s">
        <v>106</v>
      </c>
      <c r="C781" s="125">
        <v>1.36</v>
      </c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</row>
    <row r="782" spans="1:15" ht="15.6" x14ac:dyDescent="0.3">
      <c r="A782" s="113"/>
      <c r="B782" s="37" t="s">
        <v>216</v>
      </c>
      <c r="C782" s="148">
        <v>0.35</v>
      </c>
      <c r="D782" s="158"/>
      <c r="E782" s="159"/>
      <c r="F782" s="160"/>
      <c r="G782" s="157"/>
      <c r="H782" s="157"/>
      <c r="I782" s="157"/>
      <c r="J782" s="157"/>
      <c r="K782" s="157"/>
      <c r="L782" s="157"/>
      <c r="M782" s="157"/>
      <c r="N782" s="157"/>
      <c r="O782" s="157"/>
    </row>
    <row r="783" spans="1:15" ht="15.6" x14ac:dyDescent="0.3">
      <c r="A783" s="113"/>
      <c r="B783" s="37" t="s">
        <v>96</v>
      </c>
      <c r="C783" s="148">
        <v>4.0999999999999996</v>
      </c>
      <c r="D783" s="6"/>
      <c r="E783" s="148"/>
      <c r="F783" s="148"/>
      <c r="G783" s="157"/>
      <c r="H783" s="148"/>
      <c r="I783" s="148"/>
      <c r="J783" s="148"/>
      <c r="K783" s="148"/>
      <c r="L783" s="149"/>
      <c r="M783" s="148"/>
      <c r="N783" s="148"/>
      <c r="O783" s="148"/>
    </row>
    <row r="784" spans="1:15" ht="15.6" x14ac:dyDescent="0.3">
      <c r="A784" s="113"/>
      <c r="B784" s="37" t="s">
        <v>118</v>
      </c>
      <c r="C784" s="125">
        <v>1.75</v>
      </c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</row>
    <row r="785" spans="1:15" ht="15.6" x14ac:dyDescent="0.3">
      <c r="A785" s="113"/>
      <c r="B785" s="37" t="s">
        <v>206</v>
      </c>
      <c r="C785" s="125">
        <v>5.25</v>
      </c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</row>
    <row r="786" spans="1:15" ht="14.4" x14ac:dyDescent="0.3">
      <c r="A786" s="115"/>
      <c r="B786" s="116" t="s">
        <v>95</v>
      </c>
      <c r="C786" s="125">
        <v>1</v>
      </c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</row>
    <row r="787" spans="1:15" ht="14.4" x14ac:dyDescent="0.3">
      <c r="A787" s="115"/>
      <c r="B787" s="119" t="s">
        <v>26</v>
      </c>
      <c r="C787" s="126">
        <v>40</v>
      </c>
      <c r="D787" s="7">
        <v>3.3</v>
      </c>
      <c r="E787" s="7">
        <v>0.6</v>
      </c>
      <c r="F787" s="7">
        <v>16.7</v>
      </c>
      <c r="G787" s="7">
        <v>87</v>
      </c>
      <c r="H787" s="7">
        <v>0.09</v>
      </c>
      <c r="I787" s="7">
        <v>0</v>
      </c>
      <c r="J787" s="7">
        <v>0</v>
      </c>
      <c r="K787" s="7">
        <v>0.7</v>
      </c>
      <c r="L787" s="7">
        <v>17.5</v>
      </c>
      <c r="M787" s="7">
        <v>79</v>
      </c>
      <c r="N787" s="7">
        <v>23.5</v>
      </c>
      <c r="O787" s="7">
        <v>1.95</v>
      </c>
    </row>
    <row r="788" spans="1:15" ht="14.4" x14ac:dyDescent="0.3">
      <c r="A788" s="115"/>
      <c r="B788" s="119" t="s">
        <v>42</v>
      </c>
      <c r="C788" s="126">
        <v>40</v>
      </c>
      <c r="D788" s="7">
        <v>3.8</v>
      </c>
      <c r="E788" s="7">
        <v>0.4</v>
      </c>
      <c r="F788" s="7">
        <v>24.6</v>
      </c>
      <c r="G788" s="7">
        <v>117.5</v>
      </c>
      <c r="H788" s="7">
        <v>0.06</v>
      </c>
      <c r="I788" s="7">
        <v>0</v>
      </c>
      <c r="J788" s="7">
        <v>0</v>
      </c>
      <c r="K788" s="7">
        <v>0.55000000000000004</v>
      </c>
      <c r="L788" s="7">
        <v>10</v>
      </c>
      <c r="M788" s="7">
        <v>32.5</v>
      </c>
      <c r="N788" s="7">
        <v>7</v>
      </c>
      <c r="O788" s="7">
        <v>0.55000000000000004</v>
      </c>
    </row>
    <row r="789" spans="1:15" ht="14.4" x14ac:dyDescent="0.3">
      <c r="A789" s="115"/>
      <c r="B789" s="119" t="s">
        <v>316</v>
      </c>
      <c r="C789" s="229">
        <f>C753+C757+C765+C771+C775+C779+C787+C788</f>
        <v>945</v>
      </c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</row>
    <row r="790" spans="1:15" ht="14.4" x14ac:dyDescent="0.3">
      <c r="A790" s="115"/>
      <c r="B790" s="119" t="s">
        <v>240</v>
      </c>
      <c r="C790" s="7"/>
      <c r="D790" s="8">
        <f>D791+D797</f>
        <v>9.8999999999999986</v>
      </c>
      <c r="E790" s="8">
        <f>E791+E797</f>
        <v>9.1999999999999993</v>
      </c>
      <c r="F790" s="8">
        <f>F791+F797</f>
        <v>38.1</v>
      </c>
      <c r="G790" s="8">
        <f>G791+G797</f>
        <v>358</v>
      </c>
      <c r="H790" s="8">
        <f>H791+H797</f>
        <v>0.13</v>
      </c>
      <c r="I790" s="8">
        <v>2.6</v>
      </c>
      <c r="J790" s="8">
        <f>J791+J797</f>
        <v>25.439999999999998</v>
      </c>
      <c r="K790" s="8">
        <v>0.06</v>
      </c>
      <c r="L790" s="8">
        <f>L791+L797</f>
        <v>253.7</v>
      </c>
      <c r="M790" s="8">
        <f>M791+M797</f>
        <v>213.4</v>
      </c>
      <c r="N790" s="8">
        <f>N791+N797</f>
        <v>34.1</v>
      </c>
      <c r="O790" s="8">
        <f>O791+O797</f>
        <v>0.64</v>
      </c>
    </row>
    <row r="791" spans="1:15" ht="14.4" x14ac:dyDescent="0.3">
      <c r="A791" s="115"/>
      <c r="B791" s="119" t="s">
        <v>303</v>
      </c>
      <c r="C791" s="126">
        <v>150</v>
      </c>
      <c r="D791" s="7">
        <v>4.0999999999999996</v>
      </c>
      <c r="E791" s="7">
        <v>4.2</v>
      </c>
      <c r="F791" s="7">
        <v>28.5</v>
      </c>
      <c r="G791" s="7">
        <v>252</v>
      </c>
      <c r="H791" s="7">
        <v>0.05</v>
      </c>
      <c r="I791" s="7">
        <v>0</v>
      </c>
      <c r="J791" s="7">
        <v>25.4</v>
      </c>
      <c r="K791" s="7">
        <v>0.6</v>
      </c>
      <c r="L791" s="7">
        <v>13.7</v>
      </c>
      <c r="M791" s="7">
        <v>33.4</v>
      </c>
      <c r="N791" s="7">
        <v>6.1</v>
      </c>
      <c r="O791" s="7">
        <v>0.44</v>
      </c>
    </row>
    <row r="792" spans="1:15" ht="14.4" x14ac:dyDescent="0.3">
      <c r="A792" s="115"/>
      <c r="B792" s="116" t="s">
        <v>118</v>
      </c>
      <c r="C792" s="125">
        <v>34</v>
      </c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</row>
    <row r="793" spans="1:15" ht="14.4" x14ac:dyDescent="0.3">
      <c r="A793" s="115"/>
      <c r="B793" s="116" t="s">
        <v>96</v>
      </c>
      <c r="C793" s="125">
        <v>5</v>
      </c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</row>
    <row r="794" spans="1:15" ht="14.4" x14ac:dyDescent="0.3">
      <c r="A794" s="115"/>
      <c r="B794" s="116" t="s">
        <v>95</v>
      </c>
      <c r="C794" s="125">
        <v>10</v>
      </c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</row>
    <row r="795" spans="1:15" ht="14.4" x14ac:dyDescent="0.3">
      <c r="A795" s="115"/>
      <c r="B795" s="116" t="s">
        <v>135</v>
      </c>
      <c r="C795" s="125">
        <v>2</v>
      </c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</row>
    <row r="796" spans="1:15" ht="14.4" x14ac:dyDescent="0.3">
      <c r="A796" s="115"/>
      <c r="B796" s="116" t="s">
        <v>225</v>
      </c>
      <c r="C796" s="125">
        <v>1</v>
      </c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</row>
    <row r="797" spans="1:15" ht="14.4" x14ac:dyDescent="0.3">
      <c r="A797" s="221"/>
      <c r="B797" s="222" t="s">
        <v>275</v>
      </c>
      <c r="C797" s="230">
        <v>200</v>
      </c>
      <c r="D797" s="140">
        <v>5.8</v>
      </c>
      <c r="E797" s="140">
        <v>5</v>
      </c>
      <c r="F797" s="140">
        <v>9.6</v>
      </c>
      <c r="G797" s="140">
        <v>106</v>
      </c>
      <c r="H797" s="140">
        <v>0.08</v>
      </c>
      <c r="I797" s="140">
        <v>2.6</v>
      </c>
      <c r="J797" s="140">
        <v>0.04</v>
      </c>
      <c r="K797" s="140">
        <v>0</v>
      </c>
      <c r="L797" s="140">
        <v>240</v>
      </c>
      <c r="M797" s="140">
        <v>180</v>
      </c>
      <c r="N797" s="140">
        <v>28</v>
      </c>
      <c r="O797" s="140">
        <v>0.2</v>
      </c>
    </row>
    <row r="798" spans="1:15" ht="15" thickBot="1" x14ac:dyDescent="0.35">
      <c r="A798" s="233"/>
      <c r="B798" s="234" t="s">
        <v>318</v>
      </c>
      <c r="C798" s="235">
        <v>350</v>
      </c>
      <c r="D798" s="133"/>
      <c r="E798" s="133"/>
      <c r="F798" s="133"/>
      <c r="G798" s="133"/>
      <c r="H798" s="133"/>
      <c r="I798" s="133"/>
      <c r="J798" s="133"/>
      <c r="K798" s="133"/>
      <c r="L798" s="133"/>
      <c r="M798" s="133"/>
      <c r="N798" s="133"/>
      <c r="O798" s="236"/>
    </row>
    <row r="799" spans="1:15" s="11" customFormat="1" ht="15" thickBot="1" x14ac:dyDescent="0.35">
      <c r="A799" s="223"/>
      <c r="B799" s="40" t="s">
        <v>22</v>
      </c>
      <c r="C799" s="176"/>
      <c r="D799" s="190">
        <f t="shared" ref="D799:O799" si="26">D697+D713+D752+D790</f>
        <v>100.41999999999999</v>
      </c>
      <c r="E799" s="190">
        <f t="shared" si="26"/>
        <v>267.68</v>
      </c>
      <c r="F799" s="190">
        <f t="shared" si="26"/>
        <v>369.52000000000004</v>
      </c>
      <c r="G799" s="190">
        <f t="shared" si="26"/>
        <v>2796.01</v>
      </c>
      <c r="H799" s="190">
        <f t="shared" si="26"/>
        <v>22.89</v>
      </c>
      <c r="I799" s="190">
        <f t="shared" si="26"/>
        <v>47.190000000000005</v>
      </c>
      <c r="J799" s="176">
        <f t="shared" si="26"/>
        <v>163.76</v>
      </c>
      <c r="K799" s="190">
        <f t="shared" si="26"/>
        <v>18.95</v>
      </c>
      <c r="L799" s="190">
        <f t="shared" si="26"/>
        <v>852.90000000000009</v>
      </c>
      <c r="M799" s="190">
        <f t="shared" si="26"/>
        <v>1608.4900000000002</v>
      </c>
      <c r="N799" s="190">
        <f t="shared" si="26"/>
        <v>357.53000000000003</v>
      </c>
      <c r="O799" s="214">
        <f t="shared" si="26"/>
        <v>22.19</v>
      </c>
    </row>
    <row r="800" spans="1:15" ht="14.4" x14ac:dyDescent="0.3">
      <c r="A800" s="45"/>
      <c r="B800" s="220"/>
      <c r="C800" s="185"/>
      <c r="D800" s="185"/>
      <c r="E800" s="185"/>
      <c r="F800" s="185"/>
      <c r="G800" s="185"/>
      <c r="H800" s="185"/>
      <c r="I800" s="185"/>
      <c r="J800" s="185"/>
      <c r="K800" s="185"/>
      <c r="L800" s="185"/>
      <c r="M800" s="185"/>
      <c r="N800" s="185"/>
      <c r="O800" s="185"/>
    </row>
    <row r="801" spans="1:15" x14ac:dyDescent="0.3">
      <c r="A801" s="15"/>
      <c r="B801" s="185"/>
      <c r="C801" s="185"/>
      <c r="D801" s="185"/>
      <c r="E801" s="185"/>
      <c r="F801" s="185"/>
      <c r="G801" s="185"/>
      <c r="H801" s="185"/>
      <c r="I801" s="185"/>
      <c r="J801" s="185"/>
      <c r="K801" s="185"/>
      <c r="L801" s="185"/>
      <c r="M801" s="185"/>
      <c r="N801" s="185"/>
      <c r="O801" s="185"/>
    </row>
    <row r="802" spans="1:15" ht="13.8" customHeight="1" x14ac:dyDescent="0.3">
      <c r="A802" s="270"/>
      <c r="B802" s="185"/>
      <c r="C802" s="185"/>
      <c r="D802" s="185"/>
      <c r="E802" s="185"/>
      <c r="F802" s="185"/>
      <c r="G802" s="185"/>
      <c r="H802" s="185"/>
      <c r="I802" s="185"/>
      <c r="J802" s="185"/>
      <c r="K802" s="185"/>
      <c r="L802" s="185"/>
      <c r="M802" s="185"/>
      <c r="N802" s="185"/>
      <c r="O802" s="185"/>
    </row>
    <row r="803" spans="1:15" ht="13.8" customHeight="1" x14ac:dyDescent="0.3">
      <c r="A803" s="270"/>
      <c r="B803" s="187" t="s">
        <v>74</v>
      </c>
      <c r="C803" s="185"/>
      <c r="D803" s="185"/>
      <c r="E803" s="185"/>
      <c r="F803" s="185"/>
      <c r="G803" s="185"/>
      <c r="H803" s="185"/>
      <c r="I803" s="185"/>
      <c r="J803" s="185"/>
      <c r="K803" s="185"/>
      <c r="L803" s="185"/>
      <c r="M803" s="185"/>
      <c r="N803" s="185"/>
      <c r="O803" s="185"/>
    </row>
    <row r="804" spans="1:15" ht="14.4" customHeight="1" thickBot="1" x14ac:dyDescent="0.35">
      <c r="B804" s="188" t="s">
        <v>307</v>
      </c>
      <c r="C804" s="185"/>
      <c r="D804" s="185"/>
      <c r="E804" s="185"/>
      <c r="F804" s="185"/>
      <c r="G804" s="185"/>
      <c r="H804" s="185"/>
      <c r="I804" s="185"/>
      <c r="J804" s="185"/>
      <c r="K804" s="185"/>
      <c r="L804" s="185"/>
      <c r="M804" s="185"/>
      <c r="N804" s="185"/>
      <c r="O804" s="185"/>
    </row>
    <row r="805" spans="1:15" ht="14.4" customHeight="1" thickBot="1" x14ac:dyDescent="0.35">
      <c r="A805" s="279" t="s">
        <v>5</v>
      </c>
      <c r="B805" s="273" t="s">
        <v>83</v>
      </c>
      <c r="C805" s="274" t="s">
        <v>84</v>
      </c>
      <c r="D805" s="267" t="s">
        <v>3</v>
      </c>
      <c r="E805" s="267"/>
      <c r="F805" s="267"/>
      <c r="G805" s="267" t="s">
        <v>85</v>
      </c>
      <c r="H805" s="267" t="s">
        <v>1</v>
      </c>
      <c r="I805" s="267"/>
      <c r="J805" s="267"/>
      <c r="K805" s="267"/>
      <c r="L805" s="268" t="s">
        <v>2</v>
      </c>
      <c r="M805" s="268"/>
      <c r="N805" s="268"/>
      <c r="O805" s="268"/>
    </row>
    <row r="806" spans="1:15" ht="27.6" x14ac:dyDescent="0.3">
      <c r="A806" s="280"/>
      <c r="B806" s="273"/>
      <c r="C806" s="274"/>
      <c r="D806" s="150" t="s">
        <v>86</v>
      </c>
      <c r="E806" s="150" t="s">
        <v>87</v>
      </c>
      <c r="F806" s="150" t="s">
        <v>88</v>
      </c>
      <c r="G806" s="267"/>
      <c r="H806" s="150" t="s">
        <v>89</v>
      </c>
      <c r="I806" s="150" t="s">
        <v>90</v>
      </c>
      <c r="J806" s="150" t="s">
        <v>91</v>
      </c>
      <c r="K806" s="150" t="s">
        <v>92</v>
      </c>
      <c r="L806" s="150" t="s">
        <v>93</v>
      </c>
      <c r="M806" s="150" t="s">
        <v>94</v>
      </c>
      <c r="N806" s="150" t="s">
        <v>0</v>
      </c>
      <c r="O806" s="23" t="s">
        <v>4</v>
      </c>
    </row>
    <row r="807" spans="1:15" ht="15" thickBot="1" x14ac:dyDescent="0.35">
      <c r="A807" s="282"/>
      <c r="B807" s="171" t="s">
        <v>245</v>
      </c>
      <c r="C807" s="172" t="s">
        <v>177</v>
      </c>
      <c r="D807" s="225">
        <f t="shared" ref="D807:O807" si="27">D808+D814+D817</f>
        <v>14.080000000000002</v>
      </c>
      <c r="E807" s="226">
        <f t="shared" si="27"/>
        <v>14.930000000000001</v>
      </c>
      <c r="F807" s="226">
        <f t="shared" si="27"/>
        <v>57.75</v>
      </c>
      <c r="G807" s="226">
        <f t="shared" si="27"/>
        <v>420.5</v>
      </c>
      <c r="H807" s="226">
        <f t="shared" si="27"/>
        <v>0.14000000000000001</v>
      </c>
      <c r="I807" s="226">
        <f t="shared" si="27"/>
        <v>2.5300000000000002</v>
      </c>
      <c r="J807" s="226">
        <f t="shared" si="27"/>
        <v>94.75</v>
      </c>
      <c r="K807" s="226">
        <f t="shared" si="27"/>
        <v>0.82000000000000006</v>
      </c>
      <c r="L807" s="226">
        <f t="shared" si="27"/>
        <v>368.43</v>
      </c>
      <c r="M807" s="226">
        <f t="shared" si="27"/>
        <v>301.27999999999997</v>
      </c>
      <c r="N807" s="226">
        <f t="shared" si="27"/>
        <v>53.8</v>
      </c>
      <c r="O807" s="227">
        <f t="shared" si="27"/>
        <v>1.4</v>
      </c>
    </row>
    <row r="808" spans="1:15" ht="15" thickBot="1" x14ac:dyDescent="0.35">
      <c r="A808" s="30">
        <v>227</v>
      </c>
      <c r="B808" s="153" t="s">
        <v>52</v>
      </c>
      <c r="C808" s="274">
        <v>250</v>
      </c>
      <c r="D808" s="224">
        <v>7.78</v>
      </c>
      <c r="E808" s="224">
        <v>8.23</v>
      </c>
      <c r="F808" s="224">
        <v>39.049999999999997</v>
      </c>
      <c r="G808" s="224">
        <v>261.5</v>
      </c>
      <c r="H808" s="224">
        <v>0.1</v>
      </c>
      <c r="I808" s="224">
        <v>1.73</v>
      </c>
      <c r="J808" s="224">
        <v>50.25</v>
      </c>
      <c r="K808" s="224">
        <v>0.65</v>
      </c>
      <c r="L808" s="224">
        <v>171.13</v>
      </c>
      <c r="M808" s="224">
        <v>152.97999999999999</v>
      </c>
      <c r="N808" s="224">
        <v>25.5</v>
      </c>
      <c r="O808" s="224">
        <v>0.57999999999999996</v>
      </c>
    </row>
    <row r="809" spans="1:15" ht="14.4" x14ac:dyDescent="0.3">
      <c r="A809" s="36"/>
      <c r="B809" s="37" t="s">
        <v>131</v>
      </c>
      <c r="C809" s="274"/>
      <c r="D809" s="150"/>
      <c r="E809" s="150"/>
      <c r="F809" s="150"/>
      <c r="G809" s="168"/>
      <c r="H809" s="150"/>
      <c r="I809" s="150"/>
      <c r="J809" s="150"/>
      <c r="K809" s="150"/>
      <c r="L809" s="150"/>
      <c r="M809" s="150"/>
      <c r="N809" s="150"/>
      <c r="O809" s="150"/>
    </row>
    <row r="810" spans="1:15" ht="14.4" x14ac:dyDescent="0.3">
      <c r="A810" s="36"/>
      <c r="B810" s="37" t="s">
        <v>216</v>
      </c>
      <c r="C810" s="125">
        <v>1.25</v>
      </c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</row>
    <row r="811" spans="1:15" ht="14.4" x14ac:dyDescent="0.3">
      <c r="A811" s="36"/>
      <c r="B811" s="37" t="s">
        <v>96</v>
      </c>
      <c r="C811" s="125">
        <v>6.25</v>
      </c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</row>
    <row r="812" spans="1:15" ht="14.4" x14ac:dyDescent="0.3">
      <c r="A812" s="36"/>
      <c r="B812" s="37" t="s">
        <v>95</v>
      </c>
      <c r="C812" s="125">
        <v>6.25</v>
      </c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</row>
    <row r="813" spans="1:15" ht="14.4" x14ac:dyDescent="0.3">
      <c r="A813" s="30"/>
      <c r="B813" s="76" t="s">
        <v>99</v>
      </c>
      <c r="C813" s="125">
        <v>132.5</v>
      </c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</row>
    <row r="814" spans="1:15" ht="14.4" x14ac:dyDescent="0.3">
      <c r="A814" s="36">
        <v>69</v>
      </c>
      <c r="B814" s="90" t="s">
        <v>298</v>
      </c>
      <c r="C814" s="126">
        <v>35</v>
      </c>
      <c r="D814" s="7">
        <v>3</v>
      </c>
      <c r="E814" s="7">
        <v>3.8</v>
      </c>
      <c r="F814" s="7">
        <v>4.9000000000000004</v>
      </c>
      <c r="G814" s="7">
        <v>65</v>
      </c>
      <c r="H814" s="7">
        <v>0.01</v>
      </c>
      <c r="I814" s="7">
        <v>0.1</v>
      </c>
      <c r="J814" s="7">
        <v>25.5</v>
      </c>
      <c r="K814" s="7">
        <v>0.16</v>
      </c>
      <c r="L814" s="7">
        <v>86</v>
      </c>
      <c r="M814" s="7">
        <v>57.2</v>
      </c>
      <c r="N814" s="7">
        <v>6</v>
      </c>
      <c r="O814" s="7">
        <v>0.17</v>
      </c>
    </row>
    <row r="815" spans="1:15" ht="14.4" x14ac:dyDescent="0.3">
      <c r="A815" s="36"/>
      <c r="B815" s="37" t="s">
        <v>96</v>
      </c>
      <c r="C815" s="125">
        <v>15</v>
      </c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</row>
    <row r="816" spans="1:15" ht="14.4" x14ac:dyDescent="0.3">
      <c r="A816" s="36"/>
      <c r="B816" s="37" t="s">
        <v>42</v>
      </c>
      <c r="C816" s="125">
        <v>20</v>
      </c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</row>
    <row r="817" spans="1:15" ht="14.4" x14ac:dyDescent="0.3">
      <c r="A817" s="30">
        <v>462</v>
      </c>
      <c r="B817" s="91" t="s">
        <v>37</v>
      </c>
      <c r="C817" s="126">
        <v>200</v>
      </c>
      <c r="D817" s="7">
        <v>3.3</v>
      </c>
      <c r="E817" s="7">
        <v>2.9</v>
      </c>
      <c r="F817" s="7">
        <v>13.8</v>
      </c>
      <c r="G817" s="7">
        <v>94</v>
      </c>
      <c r="H817" s="7">
        <v>0.03</v>
      </c>
      <c r="I817" s="7">
        <v>0.7</v>
      </c>
      <c r="J817" s="7">
        <v>19</v>
      </c>
      <c r="K817" s="7">
        <v>0.01</v>
      </c>
      <c r="L817" s="7">
        <v>111.3</v>
      </c>
      <c r="M817" s="7">
        <v>91.1</v>
      </c>
      <c r="N817" s="7">
        <v>22.3</v>
      </c>
      <c r="O817" s="7">
        <v>0.65</v>
      </c>
    </row>
    <row r="818" spans="1:15" ht="14.4" x14ac:dyDescent="0.3">
      <c r="A818" s="30"/>
      <c r="B818" s="76" t="s">
        <v>95</v>
      </c>
      <c r="C818" s="125">
        <v>10</v>
      </c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</row>
    <row r="819" spans="1:15" ht="14.4" x14ac:dyDescent="0.3">
      <c r="A819" s="36"/>
      <c r="B819" s="37" t="s">
        <v>136</v>
      </c>
      <c r="C819" s="125">
        <v>2.4</v>
      </c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</row>
    <row r="820" spans="1:15" ht="14.4" x14ac:dyDescent="0.3">
      <c r="A820" s="25"/>
      <c r="B820" s="37" t="s">
        <v>99</v>
      </c>
      <c r="C820" s="125">
        <v>100</v>
      </c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</row>
    <row r="821" spans="1:15" ht="14.4" x14ac:dyDescent="0.3">
      <c r="A821" s="30"/>
      <c r="B821" s="91" t="s">
        <v>54</v>
      </c>
      <c r="C821" s="126">
        <v>100</v>
      </c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</row>
    <row r="822" spans="1:15" ht="14.4" x14ac:dyDescent="0.3">
      <c r="A822" s="30"/>
      <c r="B822" s="91" t="s">
        <v>312</v>
      </c>
      <c r="C822" s="232">
        <f>C808+C817+C821</f>
        <v>550</v>
      </c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</row>
    <row r="823" spans="1:15" ht="14.4" x14ac:dyDescent="0.3">
      <c r="A823" s="30"/>
      <c r="B823" s="91" t="s">
        <v>277</v>
      </c>
      <c r="C823" s="7"/>
      <c r="D823" s="8">
        <f>D824+D829+D835+D845+D849+D850</f>
        <v>37.929999999999993</v>
      </c>
      <c r="E823" s="8">
        <f t="shared" ref="E823:O823" si="28">E824+E829+E835+E841+E845+E849+E850</f>
        <v>56.239999999999995</v>
      </c>
      <c r="F823" s="8">
        <f t="shared" si="28"/>
        <v>80.63</v>
      </c>
      <c r="G823" s="8">
        <f t="shared" si="28"/>
        <v>866.39</v>
      </c>
      <c r="H823" s="8">
        <f t="shared" si="28"/>
        <v>0.43000000000000005</v>
      </c>
      <c r="I823" s="8">
        <f t="shared" si="28"/>
        <v>26.910000000000004</v>
      </c>
      <c r="J823" s="8">
        <f t="shared" si="28"/>
        <v>104.63000000000001</v>
      </c>
      <c r="K823" s="8">
        <f t="shared" si="28"/>
        <v>14.36</v>
      </c>
      <c r="L823" s="8">
        <f t="shared" si="28"/>
        <v>206.92000000000002</v>
      </c>
      <c r="M823" s="8">
        <f t="shared" si="28"/>
        <v>413.06000000000006</v>
      </c>
      <c r="N823" s="8">
        <f t="shared" si="28"/>
        <v>117.31</v>
      </c>
      <c r="O823" s="8">
        <f t="shared" si="28"/>
        <v>7.46</v>
      </c>
    </row>
    <row r="824" spans="1:15" ht="14.4" x14ac:dyDescent="0.3">
      <c r="A824" s="36">
        <v>32</v>
      </c>
      <c r="B824" s="90" t="s">
        <v>276</v>
      </c>
      <c r="C824" s="126">
        <v>100</v>
      </c>
      <c r="D824" s="7">
        <v>3.1</v>
      </c>
      <c r="E824" s="7">
        <v>8.4</v>
      </c>
      <c r="F824" s="7">
        <v>7</v>
      </c>
      <c r="G824" s="7">
        <v>116</v>
      </c>
      <c r="H824" s="7">
        <v>0.02</v>
      </c>
      <c r="I824" s="7">
        <v>4.9000000000000004</v>
      </c>
      <c r="J824" s="7">
        <v>20.2</v>
      </c>
      <c r="K824" s="7">
        <v>3.6</v>
      </c>
      <c r="L824" s="7">
        <v>100.1</v>
      </c>
      <c r="M824" s="7">
        <v>74.3</v>
      </c>
      <c r="N824" s="7">
        <v>20.8</v>
      </c>
      <c r="O824" s="7">
        <v>1.27</v>
      </c>
    </row>
    <row r="825" spans="1:15" ht="14.4" x14ac:dyDescent="0.3">
      <c r="A825" s="36"/>
      <c r="B825" s="37" t="s">
        <v>102</v>
      </c>
      <c r="C825" s="125">
        <v>88</v>
      </c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</row>
    <row r="826" spans="1:15" ht="14.4" x14ac:dyDescent="0.3">
      <c r="A826" s="36"/>
      <c r="B826" s="37" t="s">
        <v>268</v>
      </c>
      <c r="C826" s="125">
        <v>7.7</v>
      </c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</row>
    <row r="827" spans="1:15" ht="14.4" x14ac:dyDescent="0.3">
      <c r="A827" s="36"/>
      <c r="B827" s="37" t="s">
        <v>216</v>
      </c>
      <c r="C827" s="125">
        <v>0.25</v>
      </c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</row>
    <row r="828" spans="1:15" ht="14.4" x14ac:dyDescent="0.3">
      <c r="A828" s="30"/>
      <c r="B828" s="76" t="s">
        <v>110</v>
      </c>
      <c r="C828" s="125">
        <v>6</v>
      </c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</row>
    <row r="829" spans="1:15" ht="14.4" x14ac:dyDescent="0.3">
      <c r="A829" s="36">
        <v>131</v>
      </c>
      <c r="B829" s="90" t="s">
        <v>77</v>
      </c>
      <c r="C829" s="126">
        <v>250</v>
      </c>
      <c r="D829" s="7">
        <v>0.87</v>
      </c>
      <c r="E829" s="7">
        <v>4.3499999999999996</v>
      </c>
      <c r="F829" s="7">
        <v>2.52</v>
      </c>
      <c r="G829" s="7">
        <v>52.75</v>
      </c>
      <c r="H829" s="7">
        <v>0.01</v>
      </c>
      <c r="I829" s="7">
        <v>1.8</v>
      </c>
      <c r="J829" s="7">
        <v>0</v>
      </c>
      <c r="K829" s="7">
        <v>2.4500000000000002</v>
      </c>
      <c r="L829" s="7">
        <v>35.200000000000003</v>
      </c>
      <c r="M829" s="7">
        <v>29.37</v>
      </c>
      <c r="N829" s="7">
        <v>13.2</v>
      </c>
      <c r="O829" s="7">
        <v>0.68</v>
      </c>
    </row>
    <row r="830" spans="1:15" ht="14.4" x14ac:dyDescent="0.3">
      <c r="A830" s="36"/>
      <c r="B830" s="37" t="s">
        <v>110</v>
      </c>
      <c r="C830" s="125">
        <v>5</v>
      </c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</row>
    <row r="831" spans="1:15" ht="14.4" x14ac:dyDescent="0.3">
      <c r="A831" s="36"/>
      <c r="B831" s="37" t="s">
        <v>140</v>
      </c>
      <c r="C831" s="125">
        <v>10</v>
      </c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</row>
    <row r="832" spans="1:15" ht="14.4" x14ac:dyDescent="0.3">
      <c r="A832" s="36"/>
      <c r="B832" s="37" t="s">
        <v>105</v>
      </c>
      <c r="C832" s="125">
        <v>10.7</v>
      </c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</row>
    <row r="833" spans="1:15" ht="14.4" x14ac:dyDescent="0.3">
      <c r="A833" s="36"/>
      <c r="B833" s="37" t="s">
        <v>106</v>
      </c>
      <c r="C833" s="125">
        <v>9.75</v>
      </c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</row>
    <row r="834" spans="1:15" ht="14.4" x14ac:dyDescent="0.3">
      <c r="A834" s="36"/>
      <c r="B834" s="37" t="s">
        <v>216</v>
      </c>
      <c r="C834" s="125">
        <v>2</v>
      </c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</row>
    <row r="835" spans="1:15" s="11" customFormat="1" ht="14.4" x14ac:dyDescent="0.3">
      <c r="A835" s="36">
        <v>371</v>
      </c>
      <c r="B835" s="90" t="s">
        <v>278</v>
      </c>
      <c r="C835" s="126">
        <v>100</v>
      </c>
      <c r="D835" s="7">
        <v>16.86</v>
      </c>
      <c r="E835" s="7">
        <v>19.29</v>
      </c>
      <c r="F835" s="7">
        <v>6.71</v>
      </c>
      <c r="G835" s="7">
        <v>267.14</v>
      </c>
      <c r="H835" s="7">
        <v>7.0000000000000007E-2</v>
      </c>
      <c r="I835" s="7">
        <v>0.86</v>
      </c>
      <c r="J835" s="7">
        <v>84.43</v>
      </c>
      <c r="K835" s="7">
        <v>0.56999999999999995</v>
      </c>
      <c r="L835" s="7">
        <v>25.57</v>
      </c>
      <c r="M835" s="7">
        <v>110.29</v>
      </c>
      <c r="N835" s="7">
        <v>21.86</v>
      </c>
      <c r="O835" s="7">
        <v>1.47</v>
      </c>
    </row>
    <row r="836" spans="1:15" ht="14.4" x14ac:dyDescent="0.3">
      <c r="A836" s="36"/>
      <c r="B836" s="37" t="s">
        <v>112</v>
      </c>
      <c r="C836" s="125">
        <v>9.14</v>
      </c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</row>
    <row r="837" spans="1:15" ht="14.4" x14ac:dyDescent="0.3">
      <c r="A837" s="30"/>
      <c r="B837" s="76" t="s">
        <v>216</v>
      </c>
      <c r="C837" s="125">
        <v>0.42</v>
      </c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</row>
    <row r="838" spans="1:15" ht="14.4" x14ac:dyDescent="0.3">
      <c r="A838" s="36"/>
      <c r="B838" s="37" t="s">
        <v>99</v>
      </c>
      <c r="C838" s="125">
        <v>10.75</v>
      </c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</row>
    <row r="839" spans="1:15" ht="14.4" x14ac:dyDescent="0.3">
      <c r="A839" s="36"/>
      <c r="B839" s="37" t="s">
        <v>279</v>
      </c>
      <c r="C839" s="125">
        <v>94.28</v>
      </c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</row>
    <row r="840" spans="1:15" ht="14.4" x14ac:dyDescent="0.3">
      <c r="A840" s="36"/>
      <c r="B840" s="37" t="s">
        <v>96</v>
      </c>
      <c r="C840" s="125">
        <v>4</v>
      </c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</row>
    <row r="841" spans="1:15" ht="28.8" x14ac:dyDescent="0.3">
      <c r="A841" s="36">
        <v>379</v>
      </c>
      <c r="B841" s="90" t="s">
        <v>280</v>
      </c>
      <c r="C841" s="126">
        <v>180</v>
      </c>
      <c r="D841" s="7">
        <v>3.45</v>
      </c>
      <c r="E841" s="7">
        <v>13.2</v>
      </c>
      <c r="F841" s="7">
        <v>12</v>
      </c>
      <c r="G841" s="7">
        <v>180</v>
      </c>
      <c r="H841" s="7">
        <v>0.17</v>
      </c>
      <c r="I841" s="7">
        <v>18.75</v>
      </c>
      <c r="J841" s="7">
        <v>0</v>
      </c>
      <c r="K841" s="7">
        <v>6.45</v>
      </c>
      <c r="L841" s="7">
        <v>15.15</v>
      </c>
      <c r="M841" s="7">
        <v>85.5</v>
      </c>
      <c r="N841" s="7">
        <v>29.25</v>
      </c>
      <c r="O841" s="7">
        <v>1.08</v>
      </c>
    </row>
    <row r="842" spans="1:15" ht="14.4" x14ac:dyDescent="0.3">
      <c r="A842" s="36"/>
      <c r="B842" s="37" t="s">
        <v>124</v>
      </c>
      <c r="C842" s="125">
        <v>166</v>
      </c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</row>
    <row r="843" spans="1:15" ht="14.4" x14ac:dyDescent="0.3">
      <c r="A843" s="30"/>
      <c r="B843" s="76" t="s">
        <v>110</v>
      </c>
      <c r="C843" s="125">
        <v>9.6</v>
      </c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</row>
    <row r="844" spans="1:15" ht="14.4" x14ac:dyDescent="0.3">
      <c r="A844" s="36"/>
      <c r="B844" s="37" t="s">
        <v>216</v>
      </c>
      <c r="C844" s="125">
        <v>0.4</v>
      </c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</row>
    <row r="845" spans="1:15" ht="14.4" x14ac:dyDescent="0.3">
      <c r="A845" s="36">
        <v>486</v>
      </c>
      <c r="B845" s="90" t="s">
        <v>223</v>
      </c>
      <c r="C845" s="126">
        <v>200</v>
      </c>
      <c r="D845" s="7">
        <v>10</v>
      </c>
      <c r="E845" s="7">
        <v>10</v>
      </c>
      <c r="F845" s="7">
        <v>11.1</v>
      </c>
      <c r="G845" s="7">
        <v>46</v>
      </c>
      <c r="H845" s="7">
        <v>0.01</v>
      </c>
      <c r="I845" s="7">
        <v>0.6</v>
      </c>
      <c r="J845" s="7">
        <v>0</v>
      </c>
      <c r="K845" s="7">
        <v>0.04</v>
      </c>
      <c r="L845" s="7">
        <v>3.4</v>
      </c>
      <c r="M845" s="7">
        <v>2.1</v>
      </c>
      <c r="N845" s="7">
        <v>1.7</v>
      </c>
      <c r="O845" s="7">
        <v>0.46</v>
      </c>
    </row>
    <row r="846" spans="1:15" ht="14.4" x14ac:dyDescent="0.3">
      <c r="A846" s="36"/>
      <c r="B846" s="37" t="s">
        <v>120</v>
      </c>
      <c r="C846" s="125">
        <v>20</v>
      </c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</row>
    <row r="847" spans="1:15" ht="14.4" x14ac:dyDescent="0.3">
      <c r="A847" s="77"/>
      <c r="B847" s="76" t="s">
        <v>95</v>
      </c>
      <c r="C847" s="125">
        <v>10</v>
      </c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</row>
    <row r="848" spans="1:15" ht="14.4" x14ac:dyDescent="0.3">
      <c r="A848" s="77"/>
      <c r="B848" s="37" t="s">
        <v>111</v>
      </c>
      <c r="C848" s="125">
        <v>10</v>
      </c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</row>
    <row r="849" spans="1:15" ht="14.4" x14ac:dyDescent="0.3">
      <c r="A849" s="77"/>
      <c r="B849" s="90" t="s">
        <v>42</v>
      </c>
      <c r="C849" s="126">
        <v>40</v>
      </c>
      <c r="D849" s="7">
        <v>3.8</v>
      </c>
      <c r="E849" s="7">
        <v>0.4</v>
      </c>
      <c r="F849" s="7">
        <v>24.6</v>
      </c>
      <c r="G849" s="7">
        <v>117.5</v>
      </c>
      <c r="H849" s="7">
        <v>0.06</v>
      </c>
      <c r="I849" s="7">
        <v>0</v>
      </c>
      <c r="J849" s="7">
        <v>0</v>
      </c>
      <c r="K849" s="7">
        <v>0.55000000000000004</v>
      </c>
      <c r="L849" s="7">
        <v>10</v>
      </c>
      <c r="M849" s="7">
        <v>32.5</v>
      </c>
      <c r="N849" s="7">
        <v>7</v>
      </c>
      <c r="O849" s="7">
        <v>0.55000000000000004</v>
      </c>
    </row>
    <row r="850" spans="1:15" ht="14.4" x14ac:dyDescent="0.3">
      <c r="A850" s="77"/>
      <c r="B850" s="90" t="s">
        <v>26</v>
      </c>
      <c r="C850" s="126">
        <v>40</v>
      </c>
      <c r="D850" s="7">
        <v>3.3</v>
      </c>
      <c r="E850" s="7">
        <v>0.6</v>
      </c>
      <c r="F850" s="7">
        <v>16.7</v>
      </c>
      <c r="G850" s="7">
        <v>87</v>
      </c>
      <c r="H850" s="7">
        <v>0.09</v>
      </c>
      <c r="I850" s="7">
        <v>0</v>
      </c>
      <c r="J850" s="7">
        <v>0</v>
      </c>
      <c r="K850" s="7">
        <v>0.7</v>
      </c>
      <c r="L850" s="7">
        <v>17.5</v>
      </c>
      <c r="M850" s="7">
        <v>79</v>
      </c>
      <c r="N850" s="7">
        <v>23.5</v>
      </c>
      <c r="O850" s="7">
        <v>1.95</v>
      </c>
    </row>
    <row r="851" spans="1:15" ht="14.4" x14ac:dyDescent="0.3">
      <c r="A851" s="77"/>
      <c r="B851" s="90" t="s">
        <v>317</v>
      </c>
      <c r="C851" s="126">
        <f>C824+C829+C835+C841+C845+C849+C850</f>
        <v>910</v>
      </c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</row>
    <row r="852" spans="1:15" ht="14.4" x14ac:dyDescent="0.3">
      <c r="A852" s="30"/>
      <c r="B852" s="91" t="s">
        <v>281</v>
      </c>
      <c r="C852" s="7"/>
      <c r="D852" s="8">
        <f>D853+D858+D867+D879+D880</f>
        <v>27.560000000000002</v>
      </c>
      <c r="E852" s="8">
        <f t="shared" ref="E852:L852" si="29">E853+E858+E867+E872+E876+E879+E880</f>
        <v>27.19</v>
      </c>
      <c r="F852" s="8">
        <f t="shared" si="29"/>
        <v>97.05</v>
      </c>
      <c r="G852" s="8">
        <f t="shared" si="29"/>
        <v>846.81999999999994</v>
      </c>
      <c r="H852" s="8">
        <f t="shared" si="29"/>
        <v>0.41000000000000003</v>
      </c>
      <c r="I852" s="8">
        <f t="shared" si="29"/>
        <v>5.62</v>
      </c>
      <c r="J852" s="154">
        <f t="shared" si="29"/>
        <v>87.23</v>
      </c>
      <c r="K852" s="8">
        <f t="shared" si="29"/>
        <v>6.92</v>
      </c>
      <c r="L852" s="8">
        <f t="shared" si="29"/>
        <v>119.91</v>
      </c>
      <c r="M852" s="8">
        <f>M853+M858+M867+M872+M876</f>
        <v>293.64</v>
      </c>
      <c r="N852" s="8">
        <f>N853+N858+N867+N872+N876+N879+N880</f>
        <v>174.13</v>
      </c>
      <c r="O852" s="8">
        <f>O853+O858+O867+O872+O876+O879+O880</f>
        <v>8.9599999999999991</v>
      </c>
    </row>
    <row r="853" spans="1:15" ht="14.4" x14ac:dyDescent="0.3">
      <c r="A853" s="36">
        <v>15</v>
      </c>
      <c r="B853" s="90" t="s">
        <v>301</v>
      </c>
      <c r="C853" s="126">
        <v>100</v>
      </c>
      <c r="D853" s="7">
        <v>0.8</v>
      </c>
      <c r="E853" s="7">
        <v>6.1</v>
      </c>
      <c r="F853" s="7">
        <v>2.6</v>
      </c>
      <c r="G853" s="7">
        <v>69</v>
      </c>
      <c r="H853" s="7">
        <v>0.03</v>
      </c>
      <c r="I853" s="7">
        <v>4.2</v>
      </c>
      <c r="J853" s="7">
        <v>0</v>
      </c>
      <c r="K853" s="7">
        <v>4.5</v>
      </c>
      <c r="L853" s="7">
        <v>19</v>
      </c>
      <c r="M853" s="7">
        <v>32.799999999999997</v>
      </c>
      <c r="N853" s="7">
        <v>13.5</v>
      </c>
      <c r="O853" s="7">
        <v>0.53</v>
      </c>
    </row>
    <row r="854" spans="1:15" ht="14.4" x14ac:dyDescent="0.3">
      <c r="A854" s="36"/>
      <c r="B854" s="37" t="s">
        <v>13</v>
      </c>
      <c r="C854" s="125">
        <v>83.7</v>
      </c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</row>
    <row r="855" spans="1:15" ht="14.4" x14ac:dyDescent="0.3">
      <c r="A855" s="30"/>
      <c r="B855" s="76" t="s">
        <v>216</v>
      </c>
      <c r="C855" s="125">
        <v>0.25</v>
      </c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</row>
    <row r="856" spans="1:15" ht="14.4" x14ac:dyDescent="0.3">
      <c r="A856" s="30"/>
      <c r="B856" s="76" t="s">
        <v>105</v>
      </c>
      <c r="C856" s="125">
        <v>12</v>
      </c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</row>
    <row r="857" spans="1:15" ht="14.4" x14ac:dyDescent="0.3">
      <c r="A857" s="25"/>
      <c r="B857" s="37" t="s">
        <v>110</v>
      </c>
      <c r="C857" s="125">
        <v>6</v>
      </c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</row>
    <row r="858" spans="1:15" ht="14.4" x14ac:dyDescent="0.3">
      <c r="A858" s="30">
        <v>116</v>
      </c>
      <c r="B858" s="91" t="s">
        <v>40</v>
      </c>
      <c r="C858" s="126">
        <v>250</v>
      </c>
      <c r="D858" s="7">
        <v>4.2300000000000004</v>
      </c>
      <c r="E858" s="7">
        <v>3.6</v>
      </c>
      <c r="F858" s="7">
        <v>15</v>
      </c>
      <c r="G858" s="7">
        <v>110.2</v>
      </c>
      <c r="H858" s="7">
        <v>0</v>
      </c>
      <c r="I858" s="7">
        <v>0.46</v>
      </c>
      <c r="J858" s="7">
        <v>0</v>
      </c>
      <c r="K858" s="7">
        <v>0</v>
      </c>
      <c r="L858" s="7">
        <v>0.5</v>
      </c>
      <c r="M858" s="7">
        <v>1.4</v>
      </c>
      <c r="N858" s="7">
        <v>0.52</v>
      </c>
      <c r="O858" s="7">
        <v>0.03</v>
      </c>
    </row>
    <row r="859" spans="1:15" ht="14.4" x14ac:dyDescent="0.3">
      <c r="A859" s="36"/>
      <c r="B859" s="37" t="s">
        <v>124</v>
      </c>
      <c r="C859" s="125">
        <v>50</v>
      </c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</row>
    <row r="860" spans="1:15" ht="14.4" x14ac:dyDescent="0.3">
      <c r="A860" s="36"/>
      <c r="B860" s="37" t="s">
        <v>105</v>
      </c>
      <c r="C860" s="125">
        <v>10</v>
      </c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</row>
    <row r="861" spans="1:15" ht="14.4" x14ac:dyDescent="0.3">
      <c r="A861" s="36"/>
      <c r="B861" s="37" t="s">
        <v>106</v>
      </c>
      <c r="C861" s="125">
        <v>10</v>
      </c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</row>
    <row r="862" spans="1:15" ht="14.4" x14ac:dyDescent="0.3">
      <c r="A862" s="30"/>
      <c r="B862" s="76" t="s">
        <v>110</v>
      </c>
      <c r="C862" s="125">
        <v>2.5</v>
      </c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</row>
    <row r="863" spans="1:15" ht="14.4" x14ac:dyDescent="0.3">
      <c r="A863" s="36"/>
      <c r="B863" s="37" t="s">
        <v>216</v>
      </c>
      <c r="C863" s="125">
        <v>0.22</v>
      </c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</row>
    <row r="864" spans="1:15" ht="14.4" x14ac:dyDescent="0.3">
      <c r="A864" s="36"/>
      <c r="B864" s="37" t="s">
        <v>282</v>
      </c>
      <c r="C864" s="125">
        <v>7.7</v>
      </c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</row>
    <row r="865" spans="1:15" ht="14.4" x14ac:dyDescent="0.3">
      <c r="A865" s="36"/>
      <c r="B865" s="37" t="s">
        <v>96</v>
      </c>
      <c r="C865" s="125">
        <v>0.88</v>
      </c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</row>
    <row r="866" spans="1:15" ht="14.4" x14ac:dyDescent="0.3">
      <c r="A866" s="36"/>
      <c r="B866" s="37" t="s">
        <v>135</v>
      </c>
      <c r="C866" s="125">
        <v>2.2000000000000002</v>
      </c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</row>
    <row r="867" spans="1:15" ht="14.4" x14ac:dyDescent="0.3">
      <c r="A867" s="36">
        <v>372</v>
      </c>
      <c r="B867" s="90" t="s">
        <v>283</v>
      </c>
      <c r="C867" s="126">
        <v>100</v>
      </c>
      <c r="D867" s="7">
        <v>15.43</v>
      </c>
      <c r="E867" s="7">
        <v>9.57</v>
      </c>
      <c r="F867" s="7">
        <v>8.86</v>
      </c>
      <c r="G867" s="7">
        <v>182.86</v>
      </c>
      <c r="H867" s="7">
        <v>7.0000000000000007E-2</v>
      </c>
      <c r="I867" s="7">
        <v>0.86</v>
      </c>
      <c r="J867" s="7">
        <v>58.43</v>
      </c>
      <c r="K867" s="7">
        <v>0.56999999999999995</v>
      </c>
      <c r="L867" s="7">
        <v>39.57</v>
      </c>
      <c r="M867" s="7">
        <v>98.29</v>
      </c>
      <c r="N867" s="7">
        <v>18.86</v>
      </c>
      <c r="O867" s="7">
        <v>1.39</v>
      </c>
    </row>
    <row r="868" spans="1:15" ht="14.4" x14ac:dyDescent="0.3">
      <c r="A868" s="36"/>
      <c r="B868" s="37" t="s">
        <v>284</v>
      </c>
      <c r="C868" s="125">
        <v>75.709999999999994</v>
      </c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</row>
    <row r="869" spans="1:15" s="11" customFormat="1" ht="14.4" x14ac:dyDescent="0.3">
      <c r="A869" s="36"/>
      <c r="B869" s="37" t="s">
        <v>110</v>
      </c>
      <c r="C869" s="125">
        <v>2.85</v>
      </c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</row>
    <row r="870" spans="1:15" ht="14.4" x14ac:dyDescent="0.3">
      <c r="A870" s="36"/>
      <c r="B870" s="37" t="s">
        <v>99</v>
      </c>
      <c r="C870" s="125">
        <v>25.71</v>
      </c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</row>
    <row r="871" spans="1:15" ht="14.4" x14ac:dyDescent="0.3">
      <c r="A871" s="36"/>
      <c r="B871" s="37" t="s">
        <v>42</v>
      </c>
      <c r="C871" s="125">
        <v>18.57</v>
      </c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</row>
    <row r="872" spans="1:15" s="11" customFormat="1" ht="14.4" x14ac:dyDescent="0.3">
      <c r="A872" s="30">
        <v>202</v>
      </c>
      <c r="B872" s="91" t="s">
        <v>17</v>
      </c>
      <c r="C872" s="126">
        <v>180</v>
      </c>
      <c r="D872" s="7">
        <v>6.75</v>
      </c>
      <c r="E872" s="7">
        <v>6.91</v>
      </c>
      <c r="F872" s="7">
        <v>11.79</v>
      </c>
      <c r="G872" s="7">
        <v>208.26</v>
      </c>
      <c r="H872" s="7">
        <v>0.16</v>
      </c>
      <c r="I872" s="7">
        <v>0</v>
      </c>
      <c r="J872" s="7">
        <v>28.8</v>
      </c>
      <c r="K872" s="7">
        <v>0.5</v>
      </c>
      <c r="L872" s="7">
        <v>16.940000000000001</v>
      </c>
      <c r="M872" s="7">
        <v>161.15</v>
      </c>
      <c r="N872" s="7">
        <v>106.45</v>
      </c>
      <c r="O872" s="7">
        <v>3.61</v>
      </c>
    </row>
    <row r="873" spans="1:15" ht="14.4" x14ac:dyDescent="0.3">
      <c r="A873" s="36"/>
      <c r="B873" s="37" t="s">
        <v>113</v>
      </c>
      <c r="C873" s="125">
        <v>54</v>
      </c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</row>
    <row r="874" spans="1:15" ht="14.4" x14ac:dyDescent="0.3">
      <c r="A874" s="36"/>
      <c r="B874" s="37" t="s">
        <v>216</v>
      </c>
      <c r="C874" s="125">
        <v>2</v>
      </c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</row>
    <row r="875" spans="1:15" ht="14.4" x14ac:dyDescent="0.3">
      <c r="A875" s="30"/>
      <c r="B875" s="76" t="s">
        <v>96</v>
      </c>
      <c r="C875" s="125">
        <v>7.2</v>
      </c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</row>
    <row r="876" spans="1:15" ht="14.4" x14ac:dyDescent="0.3">
      <c r="A876" s="36">
        <v>494</v>
      </c>
      <c r="B876" s="90" t="s">
        <v>183</v>
      </c>
      <c r="C876" s="231">
        <v>200</v>
      </c>
      <c r="D876" s="134">
        <v>0.3</v>
      </c>
      <c r="E876" s="134">
        <v>0.01</v>
      </c>
      <c r="F876" s="134">
        <v>17.5</v>
      </c>
      <c r="G876" s="138">
        <v>72</v>
      </c>
      <c r="H876" s="134">
        <v>0</v>
      </c>
      <c r="I876" s="134">
        <v>0.1</v>
      </c>
      <c r="J876" s="134">
        <v>0</v>
      </c>
      <c r="K876" s="134">
        <v>0.1</v>
      </c>
      <c r="L876" s="134">
        <v>16.399999999999999</v>
      </c>
      <c r="M876" s="134"/>
      <c r="N876" s="134">
        <v>4.3</v>
      </c>
      <c r="O876" s="134">
        <v>0.9</v>
      </c>
    </row>
    <row r="877" spans="1:15" ht="14.4" x14ac:dyDescent="0.3">
      <c r="A877" s="36"/>
      <c r="B877" s="37" t="s">
        <v>285</v>
      </c>
      <c r="C877" s="284"/>
      <c r="D877" s="284"/>
      <c r="E877" s="284"/>
      <c r="F877" s="284"/>
      <c r="G877" s="284"/>
      <c r="H877" s="284"/>
      <c r="I877" s="284"/>
      <c r="J877" s="284"/>
      <c r="K877" s="284"/>
      <c r="L877" s="284"/>
      <c r="M877" s="284"/>
      <c r="N877" s="284"/>
      <c r="O877" s="284"/>
    </row>
    <row r="878" spans="1:15" ht="14.4" x14ac:dyDescent="0.3">
      <c r="A878" s="36"/>
      <c r="B878" s="37" t="s">
        <v>95</v>
      </c>
      <c r="C878" s="284"/>
      <c r="D878" s="6"/>
      <c r="E878" s="148"/>
      <c r="F878" s="148"/>
      <c r="G878" s="284"/>
      <c r="H878" s="148"/>
      <c r="I878" s="148"/>
      <c r="J878" s="148"/>
      <c r="K878" s="148"/>
      <c r="L878" s="148"/>
      <c r="M878" s="148"/>
      <c r="N878" s="148"/>
      <c r="O878" s="148"/>
    </row>
    <row r="879" spans="1:15" ht="14.4" x14ac:dyDescent="0.3">
      <c r="A879" s="36"/>
      <c r="B879" s="90" t="s">
        <v>42</v>
      </c>
      <c r="C879" s="126">
        <v>40</v>
      </c>
      <c r="D879" s="7">
        <v>3.8</v>
      </c>
      <c r="E879" s="155">
        <v>0.4</v>
      </c>
      <c r="F879" s="7">
        <v>24.6</v>
      </c>
      <c r="G879" s="7">
        <v>117.5</v>
      </c>
      <c r="H879" s="7">
        <v>0.06</v>
      </c>
      <c r="I879" s="7">
        <v>0</v>
      </c>
      <c r="J879" s="7">
        <v>0</v>
      </c>
      <c r="K879" s="7">
        <v>0.55000000000000004</v>
      </c>
      <c r="L879" s="7">
        <v>10</v>
      </c>
      <c r="M879" s="7">
        <v>32.5</v>
      </c>
      <c r="N879" s="7">
        <v>7</v>
      </c>
      <c r="O879" s="7">
        <v>0.55000000000000004</v>
      </c>
    </row>
    <row r="880" spans="1:15" ht="14.4" x14ac:dyDescent="0.3">
      <c r="A880" s="36"/>
      <c r="B880" s="90" t="s">
        <v>26</v>
      </c>
      <c r="C880" s="126">
        <v>40</v>
      </c>
      <c r="D880" s="7">
        <v>3.3</v>
      </c>
      <c r="E880" s="7">
        <v>0.6</v>
      </c>
      <c r="F880" s="7">
        <v>16.7</v>
      </c>
      <c r="G880" s="7">
        <v>87</v>
      </c>
      <c r="H880" s="7">
        <v>0.09</v>
      </c>
      <c r="I880" s="7">
        <v>0</v>
      </c>
      <c r="J880" s="7">
        <v>0</v>
      </c>
      <c r="K880" s="7">
        <v>0.7</v>
      </c>
      <c r="L880" s="7">
        <v>17.5</v>
      </c>
      <c r="M880" s="7">
        <v>79</v>
      </c>
      <c r="N880" s="7">
        <v>23.5</v>
      </c>
      <c r="O880" s="7">
        <v>1.95</v>
      </c>
    </row>
    <row r="881" spans="1:15" ht="14.4" x14ac:dyDescent="0.3">
      <c r="A881" s="36"/>
      <c r="B881" s="90" t="s">
        <v>316</v>
      </c>
      <c r="C881" s="126">
        <f>C853+C858+C867+C872+C876+C879+C880</f>
        <v>910</v>
      </c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</row>
    <row r="882" spans="1:15" ht="14.4" x14ac:dyDescent="0.3">
      <c r="A882" s="36"/>
      <c r="B882" s="90" t="s">
        <v>286</v>
      </c>
      <c r="C882" s="7"/>
      <c r="D882" s="8">
        <f t="shared" ref="D882:O882" si="30">D883+D889</f>
        <v>8.1999999999999993</v>
      </c>
      <c r="E882" s="8">
        <f t="shared" si="30"/>
        <v>6.9</v>
      </c>
      <c r="F882" s="8">
        <f t="shared" si="30"/>
        <v>40.6</v>
      </c>
      <c r="G882" s="8">
        <f t="shared" si="30"/>
        <v>343</v>
      </c>
      <c r="H882" s="8">
        <f t="shared" si="30"/>
        <v>0.08</v>
      </c>
      <c r="I882" s="8">
        <f t="shared" si="30"/>
        <v>4.2</v>
      </c>
      <c r="J882" s="8">
        <f t="shared" si="30"/>
        <v>74.7</v>
      </c>
      <c r="K882" s="8">
        <f t="shared" si="30"/>
        <v>0.7</v>
      </c>
      <c r="L882" s="8">
        <f t="shared" si="30"/>
        <v>86.4</v>
      </c>
      <c r="M882" s="8">
        <f t="shared" si="30"/>
        <v>103.7</v>
      </c>
      <c r="N882" s="8">
        <f t="shared" si="30"/>
        <v>14.4</v>
      </c>
      <c r="O882" s="8">
        <f t="shared" si="30"/>
        <v>3.73</v>
      </c>
    </row>
    <row r="883" spans="1:15" ht="14.4" x14ac:dyDescent="0.3">
      <c r="A883" s="36"/>
      <c r="B883" s="90" t="s">
        <v>287</v>
      </c>
      <c r="C883" s="126">
        <v>150</v>
      </c>
      <c r="D883" s="7">
        <v>7.2</v>
      </c>
      <c r="E883" s="7">
        <v>6.7</v>
      </c>
      <c r="F883" s="7">
        <v>40.4</v>
      </c>
      <c r="G883" s="7">
        <v>251</v>
      </c>
      <c r="H883" s="7">
        <v>0.06</v>
      </c>
      <c r="I883" s="7">
        <v>0.2</v>
      </c>
      <c r="J883" s="7">
        <v>74.7</v>
      </c>
      <c r="K883" s="7">
        <v>0.7</v>
      </c>
      <c r="L883" s="7">
        <v>72.400000000000006</v>
      </c>
      <c r="M883" s="7">
        <v>103.7</v>
      </c>
      <c r="N883" s="7">
        <v>14.4</v>
      </c>
      <c r="O883" s="7">
        <v>0.93</v>
      </c>
    </row>
    <row r="884" spans="1:15" ht="14.4" x14ac:dyDescent="0.3">
      <c r="A884" s="36"/>
      <c r="B884" s="37" t="s">
        <v>104</v>
      </c>
      <c r="C884" s="125">
        <v>48.2</v>
      </c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</row>
    <row r="885" spans="1:15" ht="14.4" x14ac:dyDescent="0.3">
      <c r="A885" s="30"/>
      <c r="B885" s="76" t="s">
        <v>131</v>
      </c>
      <c r="C885" s="125">
        <v>34</v>
      </c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</row>
    <row r="886" spans="1:15" ht="14.4" x14ac:dyDescent="0.3">
      <c r="A886" s="36"/>
      <c r="B886" s="37" t="s">
        <v>135</v>
      </c>
      <c r="C886" s="125">
        <v>2.2000000000000002</v>
      </c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</row>
    <row r="887" spans="1:15" ht="14.4" x14ac:dyDescent="0.3">
      <c r="A887" s="36"/>
      <c r="B887" s="37" t="s">
        <v>96</v>
      </c>
      <c r="C887" s="125">
        <v>4</v>
      </c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</row>
    <row r="888" spans="1:15" ht="14.4" x14ac:dyDescent="0.3">
      <c r="A888" s="30"/>
      <c r="B888" s="76" t="s">
        <v>95</v>
      </c>
      <c r="C888" s="125">
        <v>17</v>
      </c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</row>
    <row r="889" spans="1:15" ht="14.4" x14ac:dyDescent="0.3">
      <c r="A889" s="30"/>
      <c r="B889" s="91" t="s">
        <v>68</v>
      </c>
      <c r="C889" s="126">
        <v>200</v>
      </c>
      <c r="D889" s="7">
        <v>1</v>
      </c>
      <c r="E889" s="7">
        <v>0.2</v>
      </c>
      <c r="F889" s="7">
        <v>0.2</v>
      </c>
      <c r="G889" s="7">
        <v>92</v>
      </c>
      <c r="H889" s="7">
        <v>0.02</v>
      </c>
      <c r="I889" s="7">
        <v>4</v>
      </c>
      <c r="J889" s="7">
        <v>0</v>
      </c>
      <c r="K889" s="7">
        <v>0</v>
      </c>
      <c r="L889" s="7">
        <v>14</v>
      </c>
      <c r="M889" s="7">
        <v>0</v>
      </c>
      <c r="N889" s="7">
        <v>0</v>
      </c>
      <c r="O889" s="7">
        <v>2.8</v>
      </c>
    </row>
    <row r="890" spans="1:15" ht="14.4" x14ac:dyDescent="0.3">
      <c r="A890" s="25"/>
      <c r="B890" s="90" t="s">
        <v>315</v>
      </c>
      <c r="C890" s="126">
        <v>350</v>
      </c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</row>
    <row r="891" spans="1:15" ht="14.4" x14ac:dyDescent="0.3">
      <c r="A891" s="30"/>
      <c r="B891" s="31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</row>
    <row r="892" spans="1:15" ht="15" thickBot="1" x14ac:dyDescent="0.35">
      <c r="A892" s="69"/>
      <c r="B892" s="79"/>
      <c r="C892" s="140"/>
      <c r="D892" s="140"/>
      <c r="E892" s="140"/>
      <c r="F892" s="140"/>
      <c r="G892" s="140"/>
      <c r="H892" s="140"/>
      <c r="I892" s="140"/>
      <c r="J892" s="140"/>
      <c r="K892" s="140"/>
      <c r="L892" s="140"/>
      <c r="M892" s="140"/>
      <c r="N892" s="140"/>
      <c r="O892" s="140"/>
    </row>
    <row r="893" spans="1:15" ht="16.2" thickBot="1" x14ac:dyDescent="0.35">
      <c r="A893" s="218"/>
      <c r="B893" s="219" t="s">
        <v>22</v>
      </c>
      <c r="C893" s="175"/>
      <c r="D893" s="190">
        <f>D807+D823+D852+D882</f>
        <v>87.77</v>
      </c>
      <c r="E893" s="190">
        <f>E807+E823+E882</f>
        <v>78.070000000000007</v>
      </c>
      <c r="F893" s="190">
        <f t="shared" ref="F893:O893" si="31">F807+F823+F852+F882</f>
        <v>276.03000000000003</v>
      </c>
      <c r="G893" s="190">
        <f t="shared" si="31"/>
        <v>2476.71</v>
      </c>
      <c r="H893" s="190">
        <f t="shared" si="31"/>
        <v>1.06</v>
      </c>
      <c r="I893" s="190">
        <f t="shared" si="31"/>
        <v>39.260000000000005</v>
      </c>
      <c r="J893" s="190">
        <f t="shared" si="31"/>
        <v>361.31</v>
      </c>
      <c r="K893" s="190">
        <f t="shared" si="31"/>
        <v>22.8</v>
      </c>
      <c r="L893" s="190">
        <f t="shared" si="31"/>
        <v>781.66</v>
      </c>
      <c r="M893" s="190">
        <f t="shared" si="31"/>
        <v>1111.68</v>
      </c>
      <c r="N893" s="190">
        <f t="shared" si="31"/>
        <v>359.64</v>
      </c>
      <c r="O893" s="214">
        <f t="shared" si="31"/>
        <v>21.55</v>
      </c>
    </row>
    <row r="894" spans="1:15" s="11" customFormat="1" ht="13.8" customHeight="1" x14ac:dyDescent="0.3">
      <c r="A894" s="270"/>
    </row>
    <row r="895" spans="1:15" ht="13.8" customHeight="1" x14ac:dyDescent="0.3">
      <c r="A895" s="270"/>
      <c r="B895" s="16" t="s">
        <v>150</v>
      </c>
    </row>
    <row r="896" spans="1:15" ht="14.4" customHeight="1" thickBot="1" x14ac:dyDescent="0.35">
      <c r="B896" s="188" t="s">
        <v>307</v>
      </c>
    </row>
    <row r="897" spans="1:15" ht="14.4" customHeight="1" x14ac:dyDescent="0.3">
      <c r="A897" s="272" t="s">
        <v>5</v>
      </c>
      <c r="B897" s="277" t="s">
        <v>83</v>
      </c>
      <c r="C897" s="274" t="s">
        <v>256</v>
      </c>
      <c r="D897" s="267" t="s">
        <v>3</v>
      </c>
      <c r="E897" s="267"/>
      <c r="F897" s="267"/>
      <c r="G897" s="267" t="s">
        <v>85</v>
      </c>
      <c r="H897" s="267" t="s">
        <v>1</v>
      </c>
      <c r="I897" s="267"/>
      <c r="J897" s="267"/>
      <c r="K897" s="267"/>
      <c r="L897" s="267" t="s">
        <v>2</v>
      </c>
      <c r="M897" s="267"/>
      <c r="N897" s="267"/>
      <c r="O897" s="268"/>
    </row>
    <row r="898" spans="1:15" ht="27.6" x14ac:dyDescent="0.3">
      <c r="A898" s="276"/>
      <c r="B898" s="278"/>
      <c r="C898" s="288"/>
      <c r="D898" s="150" t="s">
        <v>86</v>
      </c>
      <c r="E898" s="150" t="s">
        <v>87</v>
      </c>
      <c r="F898" s="150" t="s">
        <v>88</v>
      </c>
      <c r="G898" s="289"/>
      <c r="H898" s="150" t="s">
        <v>89</v>
      </c>
      <c r="I898" s="150" t="s">
        <v>90</v>
      </c>
      <c r="J898" s="150" t="s">
        <v>91</v>
      </c>
      <c r="K898" s="150" t="s">
        <v>92</v>
      </c>
      <c r="L898" s="150" t="s">
        <v>93</v>
      </c>
      <c r="M898" s="150" t="s">
        <v>94</v>
      </c>
      <c r="N898" s="150" t="s">
        <v>0</v>
      </c>
      <c r="O898" s="23" t="s">
        <v>4</v>
      </c>
    </row>
    <row r="899" spans="1:15" ht="15" thickBot="1" x14ac:dyDescent="0.35">
      <c r="A899" s="84"/>
      <c r="B899" s="171" t="s">
        <v>245</v>
      </c>
      <c r="C899" s="172" t="s">
        <v>177</v>
      </c>
      <c r="D899" s="195">
        <f t="shared" ref="D899:O899" si="32">D901+D907</f>
        <v>28.2</v>
      </c>
      <c r="E899" s="195">
        <f t="shared" si="32"/>
        <v>30.700000000000003</v>
      </c>
      <c r="F899" s="206">
        <f t="shared" si="32"/>
        <v>14</v>
      </c>
      <c r="G899" s="195">
        <f t="shared" si="32"/>
        <v>445</v>
      </c>
      <c r="H899" s="195">
        <f t="shared" si="32"/>
        <v>0.12</v>
      </c>
      <c r="I899" s="195">
        <f t="shared" si="32"/>
        <v>1.6</v>
      </c>
      <c r="J899" s="195">
        <f t="shared" si="32"/>
        <v>428.7</v>
      </c>
      <c r="K899" s="195">
        <f t="shared" si="32"/>
        <v>0.92</v>
      </c>
      <c r="L899" s="195">
        <f t="shared" si="32"/>
        <v>572.79999999999995</v>
      </c>
      <c r="M899" s="195">
        <f t="shared" si="32"/>
        <v>538.9</v>
      </c>
      <c r="N899" s="195">
        <f t="shared" si="32"/>
        <v>52.4</v>
      </c>
      <c r="O899" s="196">
        <f t="shared" si="32"/>
        <v>4.29</v>
      </c>
    </row>
    <row r="900" spans="1:15" ht="14.4" x14ac:dyDescent="0.3">
      <c r="A900" s="217">
        <v>275</v>
      </c>
      <c r="B900" s="153" t="s">
        <v>45</v>
      </c>
      <c r="C900" s="170">
        <v>210</v>
      </c>
      <c r="D900" s="141"/>
      <c r="E900" s="141"/>
      <c r="F900" s="141"/>
      <c r="G900" s="141"/>
      <c r="H900" s="141"/>
      <c r="I900" s="141"/>
      <c r="J900" s="141"/>
      <c r="K900" s="141"/>
      <c r="L900" s="141"/>
      <c r="M900" s="141"/>
      <c r="N900" s="141"/>
      <c r="O900" s="141"/>
    </row>
    <row r="901" spans="1:15" ht="14.4" x14ac:dyDescent="0.3">
      <c r="A901" s="163"/>
      <c r="B901" s="37" t="s">
        <v>268</v>
      </c>
      <c r="C901" s="125">
        <v>44.4</v>
      </c>
      <c r="D901" s="7">
        <v>27.9</v>
      </c>
      <c r="E901" s="7">
        <v>30.6</v>
      </c>
      <c r="F901" s="7">
        <v>4.5</v>
      </c>
      <c r="G901" s="7">
        <v>405</v>
      </c>
      <c r="H901" s="7">
        <v>0.12</v>
      </c>
      <c r="I901" s="7">
        <v>0.6</v>
      </c>
      <c r="J901" s="7">
        <v>428.7</v>
      </c>
      <c r="K901" s="7">
        <v>0.9</v>
      </c>
      <c r="L901" s="7">
        <v>564.9</v>
      </c>
      <c r="M901" s="7">
        <v>529.79999999999995</v>
      </c>
      <c r="N901" s="7">
        <v>47.4</v>
      </c>
      <c r="O901" s="7">
        <v>3.42</v>
      </c>
    </row>
    <row r="902" spans="1:15" ht="14.4" x14ac:dyDescent="0.3">
      <c r="A902" s="30"/>
      <c r="B902" s="76" t="s">
        <v>96</v>
      </c>
      <c r="C902" s="125">
        <v>6</v>
      </c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</row>
    <row r="903" spans="1:15" ht="14.4" x14ac:dyDescent="0.3">
      <c r="A903" s="36"/>
      <c r="B903" s="37" t="s">
        <v>216</v>
      </c>
      <c r="C903" s="125">
        <v>1.5</v>
      </c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</row>
    <row r="904" spans="1:15" ht="14.4" x14ac:dyDescent="0.3">
      <c r="A904" s="36"/>
      <c r="B904" s="37" t="s">
        <v>110</v>
      </c>
      <c r="C904" s="125">
        <v>3</v>
      </c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</row>
    <row r="905" spans="1:15" ht="14.4" x14ac:dyDescent="0.3">
      <c r="A905" s="36"/>
      <c r="B905" s="37" t="s">
        <v>135</v>
      </c>
      <c r="C905" s="125">
        <v>120</v>
      </c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</row>
    <row r="906" spans="1:15" ht="14.4" x14ac:dyDescent="0.3">
      <c r="A906" s="36"/>
      <c r="B906" s="37" t="s">
        <v>99</v>
      </c>
      <c r="C906" s="125">
        <v>78</v>
      </c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</row>
    <row r="907" spans="1:15" ht="14.4" x14ac:dyDescent="0.3">
      <c r="A907" s="36">
        <v>459</v>
      </c>
      <c r="B907" s="90" t="s">
        <v>79</v>
      </c>
      <c r="C907" s="126">
        <v>200</v>
      </c>
      <c r="D907" s="7">
        <v>0.3</v>
      </c>
      <c r="E907" s="7">
        <v>0.1</v>
      </c>
      <c r="F907" s="7">
        <v>9.5</v>
      </c>
      <c r="G907" s="7">
        <v>40</v>
      </c>
      <c r="H907" s="7">
        <v>0</v>
      </c>
      <c r="I907" s="7">
        <v>1</v>
      </c>
      <c r="J907" s="7">
        <v>0</v>
      </c>
      <c r="K907" s="7">
        <v>0.02</v>
      </c>
      <c r="L907" s="7">
        <v>7.9</v>
      </c>
      <c r="M907" s="7">
        <v>9.1</v>
      </c>
      <c r="N907" s="7">
        <v>5</v>
      </c>
      <c r="O907" s="7">
        <v>0.87</v>
      </c>
    </row>
    <row r="908" spans="1:15" ht="14.4" x14ac:dyDescent="0.3">
      <c r="A908" s="36"/>
      <c r="B908" s="37" t="s">
        <v>116</v>
      </c>
      <c r="C908" s="125">
        <v>7.2</v>
      </c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</row>
    <row r="909" spans="1:15" ht="14.4" x14ac:dyDescent="0.3">
      <c r="A909" s="30"/>
      <c r="B909" s="76" t="s">
        <v>95</v>
      </c>
      <c r="C909" s="125">
        <v>10</v>
      </c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</row>
    <row r="910" spans="1:15" ht="14.4" x14ac:dyDescent="0.3">
      <c r="A910" s="30"/>
      <c r="B910" s="91" t="s">
        <v>42</v>
      </c>
      <c r="C910" s="126">
        <v>40</v>
      </c>
      <c r="D910" s="7">
        <v>3.8</v>
      </c>
      <c r="E910" s="7">
        <v>0.4</v>
      </c>
      <c r="F910" s="7">
        <v>24.6</v>
      </c>
      <c r="G910" s="7">
        <v>117.5</v>
      </c>
      <c r="H910" s="7">
        <v>0.06</v>
      </c>
      <c r="I910" s="7">
        <v>0</v>
      </c>
      <c r="J910" s="7">
        <v>0</v>
      </c>
      <c r="K910" s="7">
        <v>0.55000000000000004</v>
      </c>
      <c r="L910" s="7">
        <v>10</v>
      </c>
      <c r="M910" s="7">
        <v>32.5</v>
      </c>
      <c r="N910" s="7">
        <v>7</v>
      </c>
      <c r="O910" s="7">
        <v>0.55000000000000004</v>
      </c>
    </row>
    <row r="911" spans="1:15" ht="14.4" x14ac:dyDescent="0.3">
      <c r="A911" s="30"/>
      <c r="B911" s="91" t="s">
        <v>26</v>
      </c>
      <c r="C911" s="126">
        <v>40</v>
      </c>
      <c r="D911" s="7">
        <v>3.3</v>
      </c>
      <c r="E911" s="7">
        <v>0.6</v>
      </c>
      <c r="F911" s="7">
        <v>16.7</v>
      </c>
      <c r="G911" s="7">
        <v>87</v>
      </c>
      <c r="H911" s="7">
        <v>0.09</v>
      </c>
      <c r="I911" s="7">
        <v>0</v>
      </c>
      <c r="J911" s="7">
        <v>0</v>
      </c>
      <c r="K911" s="7">
        <v>0.7</v>
      </c>
      <c r="L911" s="7">
        <v>17.5</v>
      </c>
      <c r="M911" s="7">
        <v>79</v>
      </c>
      <c r="N911" s="7">
        <v>23.5</v>
      </c>
      <c r="O911" s="7">
        <v>1.95</v>
      </c>
    </row>
    <row r="912" spans="1:15" ht="14.4" x14ac:dyDescent="0.3">
      <c r="A912" s="36"/>
      <c r="B912" s="90" t="s">
        <v>289</v>
      </c>
      <c r="C912" s="126">
        <v>100</v>
      </c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</row>
    <row r="913" spans="1:15" ht="14.4" x14ac:dyDescent="0.3">
      <c r="A913" s="36"/>
      <c r="B913" s="90" t="s">
        <v>312</v>
      </c>
      <c r="C913" s="126">
        <f>C900+C907+C910+C911+C912</f>
        <v>590</v>
      </c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</row>
    <row r="914" spans="1:15" ht="14.4" x14ac:dyDescent="0.3">
      <c r="A914" s="36"/>
      <c r="B914" s="90" t="s">
        <v>290</v>
      </c>
      <c r="C914" s="7"/>
      <c r="D914" s="8">
        <f>D915+D917+D927+D932+D938+D942+D943</f>
        <v>46.999999999999993</v>
      </c>
      <c r="E914" s="8">
        <f>SUM(E917:E943)</f>
        <v>23.900000000000002</v>
      </c>
      <c r="F914" s="8">
        <f t="shared" ref="F914:O914" si="33">F915+F917+F927+F932+F938+F942+F943</f>
        <v>127.27</v>
      </c>
      <c r="G914" s="8">
        <f t="shared" si="33"/>
        <v>918.91000000000008</v>
      </c>
      <c r="H914" s="8">
        <f t="shared" si="33"/>
        <v>0.83</v>
      </c>
      <c r="I914" s="8">
        <f t="shared" si="33"/>
        <v>35.279999999999994</v>
      </c>
      <c r="J914" s="8">
        <f t="shared" si="33"/>
        <v>21.259999999999998</v>
      </c>
      <c r="K914" s="8">
        <f t="shared" si="33"/>
        <v>6.65</v>
      </c>
      <c r="L914" s="8">
        <f t="shared" si="33"/>
        <v>246.01</v>
      </c>
      <c r="M914" s="8">
        <f t="shared" si="33"/>
        <v>605.85</v>
      </c>
      <c r="N914" s="8">
        <f t="shared" si="33"/>
        <v>197.58</v>
      </c>
      <c r="O914" s="8">
        <f t="shared" si="33"/>
        <v>14.43</v>
      </c>
    </row>
    <row r="915" spans="1:15" ht="14.4" x14ac:dyDescent="0.3">
      <c r="A915" s="30">
        <v>148</v>
      </c>
      <c r="B915" s="91" t="s">
        <v>291</v>
      </c>
      <c r="C915" s="126">
        <v>100</v>
      </c>
      <c r="D915" s="7">
        <v>1.1000000000000001</v>
      </c>
      <c r="E915" s="7">
        <v>0.2</v>
      </c>
      <c r="F915" s="7">
        <v>3.8</v>
      </c>
      <c r="G915" s="7">
        <v>24</v>
      </c>
      <c r="H915" s="7">
        <v>0.06</v>
      </c>
      <c r="I915" s="7">
        <v>25</v>
      </c>
      <c r="J915" s="7">
        <v>0</v>
      </c>
      <c r="K915" s="7">
        <v>0.7</v>
      </c>
      <c r="L915" s="7">
        <v>14</v>
      </c>
      <c r="M915" s="7">
        <v>26</v>
      </c>
      <c r="N915" s="7">
        <v>20</v>
      </c>
      <c r="O915" s="7">
        <v>0.9</v>
      </c>
    </row>
    <row r="916" spans="1:15" ht="14.4" x14ac:dyDescent="0.3">
      <c r="A916" s="30"/>
      <c r="B916" s="76" t="s">
        <v>292</v>
      </c>
      <c r="C916" s="125">
        <v>100</v>
      </c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</row>
    <row r="917" spans="1:15" ht="14.4" x14ac:dyDescent="0.3">
      <c r="A917" s="36">
        <v>98</v>
      </c>
      <c r="B917" s="90" t="s">
        <v>61</v>
      </c>
      <c r="C917" s="126">
        <v>250</v>
      </c>
      <c r="D917" s="7">
        <v>2.0499999999999998</v>
      </c>
      <c r="E917" s="7">
        <v>4.75</v>
      </c>
      <c r="F917" s="7">
        <v>10.72</v>
      </c>
      <c r="G917" s="7">
        <v>93.75</v>
      </c>
      <c r="H917" s="7">
        <v>0.06</v>
      </c>
      <c r="I917" s="7">
        <v>8.1199999999999992</v>
      </c>
      <c r="J917" s="7">
        <v>0</v>
      </c>
      <c r="K917" s="7">
        <v>2.4</v>
      </c>
      <c r="L917" s="7">
        <v>40.9</v>
      </c>
      <c r="M917" s="7">
        <v>66.099999999999994</v>
      </c>
      <c r="N917" s="7">
        <v>30.02</v>
      </c>
      <c r="O917" s="7">
        <v>1.53</v>
      </c>
    </row>
    <row r="918" spans="1:15" ht="14.4" x14ac:dyDescent="0.3">
      <c r="A918" s="30"/>
      <c r="B918" s="76" t="s">
        <v>102</v>
      </c>
      <c r="C918" s="125">
        <v>64</v>
      </c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</row>
    <row r="919" spans="1:15" ht="14.4" x14ac:dyDescent="0.3">
      <c r="A919" s="36"/>
      <c r="B919" s="37" t="s">
        <v>103</v>
      </c>
      <c r="C919" s="125">
        <v>3.25</v>
      </c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</row>
    <row r="920" spans="1:15" ht="14.4" x14ac:dyDescent="0.3">
      <c r="A920" s="30"/>
      <c r="B920" s="76" t="s">
        <v>95</v>
      </c>
      <c r="C920" s="125">
        <v>2.5</v>
      </c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</row>
    <row r="921" spans="1:15" ht="14.4" x14ac:dyDescent="0.3">
      <c r="A921" s="36"/>
      <c r="B921" s="37" t="s">
        <v>110</v>
      </c>
      <c r="C921" s="125">
        <v>5</v>
      </c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</row>
    <row r="922" spans="1:15" ht="14.4" x14ac:dyDescent="0.3">
      <c r="A922" s="36"/>
      <c r="B922" s="37" t="s">
        <v>216</v>
      </c>
      <c r="C922" s="125">
        <v>2</v>
      </c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</row>
    <row r="923" spans="1:15" ht="14.4" x14ac:dyDescent="0.3">
      <c r="A923" s="36"/>
      <c r="B923" s="37" t="s">
        <v>104</v>
      </c>
      <c r="C923" s="125">
        <v>15</v>
      </c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</row>
    <row r="924" spans="1:15" ht="14.4" x14ac:dyDescent="0.3">
      <c r="A924" s="36"/>
      <c r="B924" s="37" t="s">
        <v>105</v>
      </c>
      <c r="C924" s="125">
        <v>11.32</v>
      </c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</row>
    <row r="925" spans="1:15" ht="14.4" x14ac:dyDescent="0.3">
      <c r="A925" s="36"/>
      <c r="B925" s="37" t="s">
        <v>106</v>
      </c>
      <c r="C925" s="125">
        <v>9.75</v>
      </c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</row>
    <row r="926" spans="1:15" ht="14.4" x14ac:dyDescent="0.3">
      <c r="A926" s="36"/>
      <c r="B926" s="37" t="s">
        <v>124</v>
      </c>
      <c r="C926" s="125">
        <v>43.12</v>
      </c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</row>
    <row r="927" spans="1:15" ht="28.8" x14ac:dyDescent="0.3">
      <c r="A927" s="36">
        <v>390</v>
      </c>
      <c r="B927" s="90" t="s">
        <v>80</v>
      </c>
      <c r="C927" s="126">
        <v>180</v>
      </c>
      <c r="D927" s="7">
        <v>18.75</v>
      </c>
      <c r="E927" s="7">
        <v>4.25</v>
      </c>
      <c r="F927" s="7">
        <v>35.75</v>
      </c>
      <c r="G927" s="7">
        <v>256.66000000000003</v>
      </c>
      <c r="H927" s="7">
        <v>0.4</v>
      </c>
      <c r="I927" s="7">
        <v>1.66</v>
      </c>
      <c r="J927" s="7">
        <v>16.66</v>
      </c>
      <c r="K927" s="7">
        <v>0.5</v>
      </c>
      <c r="L927" s="7">
        <v>89.41</v>
      </c>
      <c r="M927" s="7">
        <v>201.25</v>
      </c>
      <c r="N927" s="7">
        <v>77.16</v>
      </c>
      <c r="O927" s="7">
        <v>6</v>
      </c>
    </row>
    <row r="928" spans="1:15" ht="14.4" x14ac:dyDescent="0.3">
      <c r="A928" s="36"/>
      <c r="B928" s="37" t="s">
        <v>105</v>
      </c>
      <c r="C928" s="125">
        <v>33.5</v>
      </c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</row>
    <row r="929" spans="1:15" ht="14.4" x14ac:dyDescent="0.3">
      <c r="A929" s="36"/>
      <c r="B929" s="37" t="s">
        <v>96</v>
      </c>
      <c r="C929" s="125">
        <v>4.16</v>
      </c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</row>
    <row r="930" spans="1:15" ht="14.4" x14ac:dyDescent="0.3">
      <c r="A930" s="30"/>
      <c r="B930" s="76" t="s">
        <v>216</v>
      </c>
      <c r="C930" s="125">
        <v>1.66</v>
      </c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</row>
    <row r="931" spans="1:15" ht="14.4" x14ac:dyDescent="0.3">
      <c r="A931" s="36"/>
      <c r="B931" s="37" t="s">
        <v>128</v>
      </c>
      <c r="C931" s="125">
        <v>83.66</v>
      </c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</row>
    <row r="932" spans="1:15" ht="14.4" x14ac:dyDescent="0.3">
      <c r="A932" s="36">
        <v>339</v>
      </c>
      <c r="B932" s="90" t="s">
        <v>304</v>
      </c>
      <c r="C932" s="126">
        <v>100</v>
      </c>
      <c r="D932" s="7">
        <v>17.399999999999999</v>
      </c>
      <c r="E932" s="7">
        <v>13.8</v>
      </c>
      <c r="F932" s="7">
        <v>15.6</v>
      </c>
      <c r="G932" s="7">
        <v>256</v>
      </c>
      <c r="H932" s="7">
        <v>0.15</v>
      </c>
      <c r="I932" s="7">
        <v>0.3</v>
      </c>
      <c r="J932" s="7">
        <v>4.5999999999999996</v>
      </c>
      <c r="K932" s="7">
        <v>1.4</v>
      </c>
      <c r="L932" s="7">
        <v>54.1</v>
      </c>
      <c r="M932" s="7">
        <v>181.8</v>
      </c>
      <c r="N932" s="7">
        <v>25.5</v>
      </c>
      <c r="O932" s="7">
        <v>2.81</v>
      </c>
    </row>
    <row r="933" spans="1:15" ht="14.4" x14ac:dyDescent="0.3">
      <c r="A933" s="36"/>
      <c r="B933" s="37" t="s">
        <v>132</v>
      </c>
      <c r="C933" s="125">
        <v>11</v>
      </c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</row>
    <row r="934" spans="1:15" ht="14.4" x14ac:dyDescent="0.3">
      <c r="A934" s="36"/>
      <c r="B934" s="37" t="s">
        <v>110</v>
      </c>
      <c r="C934" s="125">
        <v>2</v>
      </c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</row>
    <row r="935" spans="1:15" ht="14.4" x14ac:dyDescent="0.3">
      <c r="A935" s="36"/>
      <c r="B935" s="37" t="s">
        <v>253</v>
      </c>
      <c r="C935" s="125">
        <v>82</v>
      </c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</row>
    <row r="936" spans="1:15" ht="14.4" x14ac:dyDescent="0.3">
      <c r="A936" s="30"/>
      <c r="B936" s="76" t="s">
        <v>99</v>
      </c>
      <c r="C936" s="125">
        <v>23</v>
      </c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</row>
    <row r="937" spans="1:15" ht="14.4" x14ac:dyDescent="0.3">
      <c r="A937" s="36"/>
      <c r="B937" s="37" t="s">
        <v>42</v>
      </c>
      <c r="C937" s="125">
        <v>19</v>
      </c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</row>
    <row r="938" spans="1:15" ht="14.4" x14ac:dyDescent="0.3">
      <c r="A938" s="36">
        <v>495</v>
      </c>
      <c r="B938" s="90" t="s">
        <v>293</v>
      </c>
      <c r="C938" s="126">
        <v>200</v>
      </c>
      <c r="D938" s="7">
        <v>0.6</v>
      </c>
      <c r="E938" s="7">
        <v>0.1</v>
      </c>
      <c r="F938" s="7">
        <v>20.100000000000001</v>
      </c>
      <c r="G938" s="7">
        <v>84</v>
      </c>
      <c r="H938" s="7">
        <v>0.01</v>
      </c>
      <c r="I938" s="7">
        <v>0.2</v>
      </c>
      <c r="J938" s="7">
        <v>0</v>
      </c>
      <c r="K938" s="7">
        <v>0.4</v>
      </c>
      <c r="L938" s="7">
        <v>20.100000000000001</v>
      </c>
      <c r="M938" s="7">
        <v>19.2</v>
      </c>
      <c r="N938" s="7">
        <v>14.4</v>
      </c>
      <c r="O938" s="7">
        <v>0.69</v>
      </c>
    </row>
    <row r="939" spans="1:15" ht="14.4" x14ac:dyDescent="0.3">
      <c r="A939" s="36"/>
      <c r="B939" s="37" t="s">
        <v>294</v>
      </c>
      <c r="C939" s="125">
        <v>20</v>
      </c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</row>
    <row r="940" spans="1:15" ht="14.4" x14ac:dyDescent="0.3">
      <c r="A940" s="36"/>
      <c r="B940" s="37" t="s">
        <v>111</v>
      </c>
      <c r="C940" s="125">
        <v>10</v>
      </c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</row>
    <row r="941" spans="1:15" ht="14.4" x14ac:dyDescent="0.3">
      <c r="A941" s="36"/>
      <c r="B941" s="37" t="s">
        <v>95</v>
      </c>
      <c r="C941" s="125">
        <v>10</v>
      </c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</row>
    <row r="942" spans="1:15" ht="14.4" x14ac:dyDescent="0.3">
      <c r="A942" s="30"/>
      <c r="B942" s="91" t="s">
        <v>42</v>
      </c>
      <c r="C942" s="126">
        <v>40</v>
      </c>
      <c r="D942" s="7">
        <v>3.8</v>
      </c>
      <c r="E942" s="7">
        <v>0.4</v>
      </c>
      <c r="F942" s="7">
        <v>24.6</v>
      </c>
      <c r="G942" s="7">
        <v>117.5</v>
      </c>
      <c r="H942" s="7">
        <v>0.06</v>
      </c>
      <c r="I942" s="7">
        <v>0</v>
      </c>
      <c r="J942" s="7">
        <v>0</v>
      </c>
      <c r="K942" s="7">
        <v>0.55000000000000004</v>
      </c>
      <c r="L942" s="7">
        <v>10</v>
      </c>
      <c r="M942" s="7">
        <v>32.5</v>
      </c>
      <c r="N942" s="7">
        <v>7</v>
      </c>
      <c r="O942" s="7">
        <v>0.55000000000000004</v>
      </c>
    </row>
    <row r="943" spans="1:15" ht="14.4" x14ac:dyDescent="0.3">
      <c r="A943" s="36"/>
      <c r="B943" s="90" t="s">
        <v>26</v>
      </c>
      <c r="C943" s="126">
        <v>40</v>
      </c>
      <c r="D943" s="7">
        <v>3.3</v>
      </c>
      <c r="E943" s="7">
        <v>0.6</v>
      </c>
      <c r="F943" s="7">
        <v>16.7</v>
      </c>
      <c r="G943" s="7">
        <v>87</v>
      </c>
      <c r="H943" s="7">
        <v>0.09</v>
      </c>
      <c r="I943" s="7">
        <v>0</v>
      </c>
      <c r="J943" s="7">
        <v>0</v>
      </c>
      <c r="K943" s="7">
        <v>0.7</v>
      </c>
      <c r="L943" s="7">
        <v>17.5</v>
      </c>
      <c r="M943" s="7">
        <v>79</v>
      </c>
      <c r="N943" s="7">
        <v>23.5</v>
      </c>
      <c r="O943" s="7">
        <v>1.95</v>
      </c>
    </row>
    <row r="944" spans="1:15" ht="14.4" x14ac:dyDescent="0.3">
      <c r="A944" s="36"/>
      <c r="B944" s="90" t="s">
        <v>313</v>
      </c>
      <c r="C944" s="126">
        <f>C915+C917+C927+C932+C938+C942+C943</f>
        <v>910</v>
      </c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</row>
    <row r="945" spans="1:15" ht="14.4" x14ac:dyDescent="0.3">
      <c r="A945" s="36"/>
      <c r="B945" s="90" t="s">
        <v>295</v>
      </c>
      <c r="C945" s="7"/>
      <c r="D945" s="8">
        <f>D946+D950+D957+D965+D969</f>
        <v>21.3</v>
      </c>
      <c r="E945" s="8">
        <f>E946+E950+E957+E965+E969</f>
        <v>31.55</v>
      </c>
      <c r="F945" s="8">
        <f>F946+F950+F957+F965+F969</f>
        <v>60.86</v>
      </c>
      <c r="G945" s="8">
        <f>G946+G950+G965+G969</f>
        <v>428.25</v>
      </c>
      <c r="H945" s="8">
        <f>H946+H950+H957+H965+H969</f>
        <v>0.27</v>
      </c>
      <c r="I945" s="8">
        <f>I946+I950+I957+I965+I969</f>
        <v>11.139999999999999</v>
      </c>
      <c r="J945" s="8">
        <f>J946+J950+J957+J965</f>
        <v>30.459999999999997</v>
      </c>
      <c r="K945" s="8">
        <f>K946+K950+K957+K965+K969</f>
        <v>4.59</v>
      </c>
      <c r="L945" s="8">
        <f>L946+L950+L957+L965+L969</f>
        <v>111.58</v>
      </c>
      <c r="M945" s="8">
        <f>M946+M950+M957+M965+M969</f>
        <v>288.04000000000002</v>
      </c>
      <c r="N945" s="8">
        <f>N946+N950+N957+N965+N969</f>
        <v>91.77</v>
      </c>
      <c r="O945" s="8">
        <f>O946+O950+O957+O965+O969</f>
        <v>4.32</v>
      </c>
    </row>
    <row r="946" spans="1:15" ht="14.4" x14ac:dyDescent="0.3">
      <c r="A946" s="36">
        <v>21</v>
      </c>
      <c r="B946" s="90" t="s">
        <v>250</v>
      </c>
      <c r="C946" s="126">
        <v>100</v>
      </c>
      <c r="D946" s="7">
        <v>1.2</v>
      </c>
      <c r="E946" s="7">
        <v>6.1</v>
      </c>
      <c r="F946" s="7">
        <v>11.2</v>
      </c>
      <c r="G946" s="7">
        <v>104</v>
      </c>
      <c r="H946" s="7">
        <v>0.05</v>
      </c>
      <c r="I946" s="7">
        <v>3.1</v>
      </c>
      <c r="J946" s="7">
        <v>0</v>
      </c>
      <c r="K946" s="7">
        <v>3.9</v>
      </c>
      <c r="L946" s="7">
        <v>24.4</v>
      </c>
      <c r="M946" s="7">
        <v>49.5</v>
      </c>
      <c r="N946" s="7">
        <v>34</v>
      </c>
      <c r="O946" s="7">
        <v>0.64</v>
      </c>
    </row>
    <row r="947" spans="1:15" ht="14.4" x14ac:dyDescent="0.3">
      <c r="A947" s="30"/>
      <c r="B947" s="76" t="s">
        <v>106</v>
      </c>
      <c r="C947" s="125">
        <v>89.7</v>
      </c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</row>
    <row r="948" spans="1:15" ht="14.4" x14ac:dyDescent="0.3">
      <c r="A948" s="30"/>
      <c r="B948" s="76" t="s">
        <v>95</v>
      </c>
      <c r="C948" s="125">
        <v>5</v>
      </c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</row>
    <row r="949" spans="1:15" ht="14.4" x14ac:dyDescent="0.3">
      <c r="A949" s="25"/>
      <c r="B949" s="37" t="s">
        <v>110</v>
      </c>
      <c r="C949" s="125">
        <v>6</v>
      </c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</row>
    <row r="950" spans="1:15" ht="14.4" x14ac:dyDescent="0.3">
      <c r="A950" s="30">
        <v>120</v>
      </c>
      <c r="B950" s="91" t="s">
        <v>81</v>
      </c>
      <c r="C950" s="126">
        <v>250</v>
      </c>
      <c r="D950" s="7">
        <v>2.2000000000000002</v>
      </c>
      <c r="E950" s="7">
        <v>2.95</v>
      </c>
      <c r="F950" s="7">
        <v>14.7</v>
      </c>
      <c r="G950" s="7">
        <v>94.25</v>
      </c>
      <c r="H950" s="7">
        <v>0.01</v>
      </c>
      <c r="I950" s="7">
        <v>0.44</v>
      </c>
      <c r="J950" s="7">
        <v>0</v>
      </c>
      <c r="K950" s="7">
        <v>0.05</v>
      </c>
      <c r="L950" s="7">
        <v>0.65</v>
      </c>
      <c r="M950" s="7">
        <v>2.84</v>
      </c>
      <c r="N950" s="7">
        <v>1.17</v>
      </c>
      <c r="O950" s="7">
        <v>0.04</v>
      </c>
    </row>
    <row r="951" spans="1:15" ht="14.4" x14ac:dyDescent="0.3">
      <c r="A951" s="36"/>
      <c r="B951" s="37" t="s">
        <v>124</v>
      </c>
      <c r="C951" s="125">
        <v>112.5</v>
      </c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</row>
    <row r="952" spans="1:15" ht="14.4" x14ac:dyDescent="0.3">
      <c r="A952" s="36"/>
      <c r="B952" s="37" t="s">
        <v>105</v>
      </c>
      <c r="C952" s="125">
        <v>10.5</v>
      </c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</row>
    <row r="953" spans="1:15" ht="14.4" x14ac:dyDescent="0.3">
      <c r="A953" s="36"/>
      <c r="B953" s="37" t="s">
        <v>106</v>
      </c>
      <c r="C953" s="125">
        <v>9.75</v>
      </c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</row>
    <row r="954" spans="1:15" ht="14.4" x14ac:dyDescent="0.3">
      <c r="A954" s="36"/>
      <c r="B954" s="37" t="s">
        <v>110</v>
      </c>
      <c r="C954" s="125">
        <v>5</v>
      </c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</row>
    <row r="955" spans="1:15" s="11" customFormat="1" ht="14.4" x14ac:dyDescent="0.3">
      <c r="A955" s="36"/>
      <c r="B955" s="37" t="s">
        <v>216</v>
      </c>
      <c r="C955" s="125">
        <v>2</v>
      </c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</row>
    <row r="956" spans="1:15" ht="14.4" x14ac:dyDescent="0.3">
      <c r="A956" s="36"/>
      <c r="B956" s="37" t="s">
        <v>251</v>
      </c>
      <c r="C956" s="125">
        <v>54.55</v>
      </c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</row>
    <row r="957" spans="1:15" ht="28.8" x14ac:dyDescent="0.3">
      <c r="A957" s="36">
        <v>326</v>
      </c>
      <c r="B957" s="90" t="s">
        <v>296</v>
      </c>
      <c r="C957" s="126">
        <v>120</v>
      </c>
      <c r="D957" s="7">
        <v>13.6</v>
      </c>
      <c r="E957" s="7">
        <v>13.6</v>
      </c>
      <c r="F957" s="7">
        <v>2.06</v>
      </c>
      <c r="G957" s="7">
        <v>186</v>
      </c>
      <c r="H957" s="7">
        <v>0.02</v>
      </c>
      <c r="I957" s="7">
        <v>0.2</v>
      </c>
      <c r="J957" s="7">
        <v>30.4</v>
      </c>
      <c r="K957" s="7">
        <v>0.4</v>
      </c>
      <c r="L957" s="7">
        <v>31.13</v>
      </c>
      <c r="M957" s="7">
        <v>119.6</v>
      </c>
      <c r="N957" s="7">
        <v>16.899999999999999</v>
      </c>
      <c r="O957" s="7">
        <v>1.78</v>
      </c>
    </row>
    <row r="958" spans="1:15" ht="14.4" x14ac:dyDescent="0.3">
      <c r="A958" s="36"/>
      <c r="B958" s="37" t="s">
        <v>297</v>
      </c>
      <c r="C958" s="125">
        <v>80.599999999999994</v>
      </c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</row>
    <row r="959" spans="1:15" s="11" customFormat="1" ht="14.4" x14ac:dyDescent="0.3">
      <c r="A959" s="36"/>
      <c r="B959" s="37" t="s">
        <v>104</v>
      </c>
      <c r="C959" s="125">
        <v>25.33</v>
      </c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</row>
    <row r="960" spans="1:15" ht="14.4" x14ac:dyDescent="0.3">
      <c r="A960" s="36"/>
      <c r="B960" s="37" t="s">
        <v>96</v>
      </c>
      <c r="C960" s="125">
        <v>1.26</v>
      </c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</row>
    <row r="961" spans="1:15" ht="14.4" x14ac:dyDescent="0.3">
      <c r="A961" s="30"/>
      <c r="B961" s="76" t="s">
        <v>105</v>
      </c>
      <c r="C961" s="125">
        <v>2.2000000000000002</v>
      </c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</row>
    <row r="962" spans="1:15" ht="14.4" x14ac:dyDescent="0.3">
      <c r="A962" s="30"/>
      <c r="B962" s="37" t="s">
        <v>216</v>
      </c>
      <c r="C962" s="125">
        <v>0.4</v>
      </c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</row>
    <row r="963" spans="1:15" ht="14.4" x14ac:dyDescent="0.3">
      <c r="A963" s="30"/>
      <c r="B963" s="37" t="s">
        <v>106</v>
      </c>
      <c r="C963" s="125">
        <v>7.26</v>
      </c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</row>
    <row r="964" spans="1:15" ht="14.4" x14ac:dyDescent="0.3">
      <c r="A964" s="30"/>
      <c r="B964" s="37" t="s">
        <v>118</v>
      </c>
      <c r="C964" s="125">
        <v>1.26</v>
      </c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</row>
    <row r="965" spans="1:15" ht="14.4" x14ac:dyDescent="0.3">
      <c r="A965" s="30">
        <v>377</v>
      </c>
      <c r="B965" s="90" t="s">
        <v>60</v>
      </c>
      <c r="C965" s="126">
        <v>180</v>
      </c>
      <c r="D965" s="7">
        <v>4.2</v>
      </c>
      <c r="E965" s="7">
        <v>8.8000000000000007</v>
      </c>
      <c r="F965" s="7">
        <v>21.8</v>
      </c>
      <c r="G965" s="7">
        <v>184</v>
      </c>
      <c r="H965" s="7">
        <v>0.18</v>
      </c>
      <c r="I965" s="7">
        <v>6.8</v>
      </c>
      <c r="J965" s="7">
        <v>0.06</v>
      </c>
      <c r="K965" s="7">
        <v>0.2</v>
      </c>
      <c r="L965" s="7">
        <v>52</v>
      </c>
      <c r="M965" s="7">
        <v>114</v>
      </c>
      <c r="N965" s="7">
        <v>38</v>
      </c>
      <c r="O965" s="7">
        <v>1.4</v>
      </c>
    </row>
    <row r="966" spans="1:15" ht="14.4" x14ac:dyDescent="0.3">
      <c r="A966" s="30"/>
      <c r="B966" s="37" t="s">
        <v>96</v>
      </c>
      <c r="C966" s="125">
        <v>9</v>
      </c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</row>
    <row r="967" spans="1:15" ht="14.4" x14ac:dyDescent="0.3">
      <c r="A967" s="30"/>
      <c r="B967" s="37" t="s">
        <v>124</v>
      </c>
      <c r="C967" s="125">
        <v>168</v>
      </c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</row>
    <row r="968" spans="1:15" ht="14.4" x14ac:dyDescent="0.3">
      <c r="A968" s="30"/>
      <c r="B968" s="76" t="s">
        <v>99</v>
      </c>
      <c r="C968" s="125">
        <v>30</v>
      </c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</row>
    <row r="969" spans="1:15" ht="14.4" x14ac:dyDescent="0.3">
      <c r="A969" s="30">
        <v>486</v>
      </c>
      <c r="B969" s="90" t="s">
        <v>239</v>
      </c>
      <c r="C969" s="126">
        <v>200</v>
      </c>
      <c r="D969" s="7">
        <v>0.1</v>
      </c>
      <c r="E969" s="7">
        <v>0.1</v>
      </c>
      <c r="F969" s="7">
        <v>11.1</v>
      </c>
      <c r="G969" s="7">
        <v>46</v>
      </c>
      <c r="H969" s="7">
        <v>0.01</v>
      </c>
      <c r="I969" s="7">
        <v>0.6</v>
      </c>
      <c r="J969" s="7">
        <v>0</v>
      </c>
      <c r="K969" s="7">
        <v>0.04</v>
      </c>
      <c r="L969" s="7">
        <v>3.4</v>
      </c>
      <c r="M969" s="7">
        <v>2.1</v>
      </c>
      <c r="N969" s="7">
        <v>1.7</v>
      </c>
      <c r="O969" s="7">
        <v>0.46</v>
      </c>
    </row>
    <row r="970" spans="1:15" ht="14.4" x14ac:dyDescent="0.3">
      <c r="A970" s="30"/>
      <c r="B970" s="37" t="s">
        <v>121</v>
      </c>
      <c r="C970" s="125">
        <v>20</v>
      </c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</row>
    <row r="971" spans="1:15" ht="14.4" x14ac:dyDescent="0.3">
      <c r="A971" s="30"/>
      <c r="B971" s="37" t="s">
        <v>95</v>
      </c>
      <c r="C971" s="125">
        <v>10</v>
      </c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</row>
    <row r="972" spans="1:15" ht="14.4" x14ac:dyDescent="0.3">
      <c r="A972" s="30"/>
      <c r="B972" s="91" t="s">
        <v>42</v>
      </c>
      <c r="C972" s="126">
        <v>40</v>
      </c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</row>
    <row r="973" spans="1:15" ht="14.4" x14ac:dyDescent="0.3">
      <c r="A973" s="36"/>
      <c r="B973" s="90" t="s">
        <v>26</v>
      </c>
      <c r="C973" s="126">
        <v>40</v>
      </c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</row>
    <row r="974" spans="1:15" ht="14.4" x14ac:dyDescent="0.3">
      <c r="A974" s="36"/>
      <c r="B974" s="90" t="s">
        <v>314</v>
      </c>
      <c r="C974" s="126">
        <f>C946+C950+C957+C965+C972+C973</f>
        <v>730</v>
      </c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</row>
    <row r="975" spans="1:15" ht="14.4" x14ac:dyDescent="0.3">
      <c r="A975" s="36"/>
      <c r="B975" s="90" t="s">
        <v>240</v>
      </c>
      <c r="C975" s="7"/>
      <c r="D975" s="8">
        <f t="shared" ref="D975:K975" si="34">D976+D977</f>
        <v>24.6</v>
      </c>
      <c r="E975" s="8">
        <f t="shared" si="34"/>
        <v>18.689999999999998</v>
      </c>
      <c r="F975" s="8">
        <f t="shared" si="34"/>
        <v>31.21</v>
      </c>
      <c r="G975" s="8">
        <f t="shared" si="34"/>
        <v>521.99</v>
      </c>
      <c r="H975" s="8">
        <f t="shared" si="34"/>
        <v>0.92</v>
      </c>
      <c r="I975" s="8">
        <f t="shared" si="34"/>
        <v>8.41</v>
      </c>
      <c r="J975" s="8">
        <f t="shared" si="34"/>
        <v>9</v>
      </c>
      <c r="K975" s="8">
        <f t="shared" si="34"/>
        <v>0.8</v>
      </c>
      <c r="L975" s="8">
        <v>225</v>
      </c>
      <c r="M975" s="8">
        <f>M976+M977</f>
        <v>308</v>
      </c>
      <c r="N975" s="8">
        <v>32</v>
      </c>
      <c r="O975" s="8">
        <f>O976+O977</f>
        <v>1.6099999999999999</v>
      </c>
    </row>
    <row r="976" spans="1:15" ht="14.4" x14ac:dyDescent="0.3">
      <c r="A976" s="36"/>
      <c r="B976" s="90" t="s">
        <v>68</v>
      </c>
      <c r="C976" s="126">
        <v>200</v>
      </c>
      <c r="D976" s="7">
        <v>0.6</v>
      </c>
      <c r="E976" s="7">
        <v>0.2</v>
      </c>
      <c r="F976" s="7">
        <v>0.2</v>
      </c>
      <c r="G976" s="7">
        <v>136</v>
      </c>
      <c r="H976" s="7">
        <v>0.02</v>
      </c>
      <c r="I976" s="7">
        <v>8</v>
      </c>
      <c r="J976" s="7">
        <v>0</v>
      </c>
      <c r="K976" s="7">
        <v>0</v>
      </c>
      <c r="L976" s="7">
        <v>20</v>
      </c>
      <c r="M976" s="7">
        <v>0</v>
      </c>
      <c r="N976" s="7">
        <v>0</v>
      </c>
      <c r="O976" s="7">
        <v>0.6</v>
      </c>
    </row>
    <row r="977" spans="1:15" ht="14.4" x14ac:dyDescent="0.3">
      <c r="A977" s="30">
        <v>286</v>
      </c>
      <c r="B977" s="91" t="s">
        <v>56</v>
      </c>
      <c r="C977" s="126">
        <v>150</v>
      </c>
      <c r="D977" s="7">
        <v>24</v>
      </c>
      <c r="E977" s="7">
        <v>18.489999999999998</v>
      </c>
      <c r="F977" s="7">
        <v>31.01</v>
      </c>
      <c r="G977" s="7">
        <v>385.99</v>
      </c>
      <c r="H977" s="7">
        <v>0.9</v>
      </c>
      <c r="I977" s="7">
        <v>0.41</v>
      </c>
      <c r="J977" s="7">
        <v>9</v>
      </c>
      <c r="K977" s="7">
        <v>0.8</v>
      </c>
      <c r="L977" s="7">
        <v>205</v>
      </c>
      <c r="M977" s="7">
        <v>308</v>
      </c>
      <c r="N977" s="7">
        <v>32</v>
      </c>
      <c r="O977" s="7">
        <v>1.01</v>
      </c>
    </row>
    <row r="978" spans="1:15" ht="14.4" x14ac:dyDescent="0.3">
      <c r="A978" s="30"/>
      <c r="B978" s="76" t="s">
        <v>131</v>
      </c>
      <c r="C978" s="125">
        <v>10.99</v>
      </c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</row>
    <row r="979" spans="1:15" ht="14.4" x14ac:dyDescent="0.3">
      <c r="A979" s="30"/>
      <c r="B979" s="76" t="s">
        <v>95</v>
      </c>
      <c r="C979" s="125">
        <v>15</v>
      </c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</row>
    <row r="980" spans="1:15" ht="14.4" x14ac:dyDescent="0.3">
      <c r="A980" s="25"/>
      <c r="B980" s="37" t="s">
        <v>96</v>
      </c>
      <c r="C980" s="125">
        <v>2</v>
      </c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</row>
    <row r="981" spans="1:15" ht="14.4" x14ac:dyDescent="0.3">
      <c r="A981" s="25"/>
      <c r="B981" s="37" t="s">
        <v>133</v>
      </c>
      <c r="C981" s="125">
        <v>135</v>
      </c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</row>
    <row r="982" spans="1:15" ht="14.4" x14ac:dyDescent="0.3">
      <c r="A982" s="30"/>
      <c r="B982" s="76" t="s">
        <v>104</v>
      </c>
      <c r="C982" s="125">
        <v>4.99</v>
      </c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</row>
    <row r="983" spans="1:15" ht="14.4" x14ac:dyDescent="0.3">
      <c r="A983" s="30"/>
      <c r="B983" s="76" t="s">
        <v>118</v>
      </c>
      <c r="C983" s="125">
        <v>10.01</v>
      </c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</row>
    <row r="984" spans="1:15" ht="14.4" x14ac:dyDescent="0.3">
      <c r="A984" s="30"/>
      <c r="B984" s="76" t="s">
        <v>134</v>
      </c>
      <c r="C984" s="125">
        <v>0.01</v>
      </c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</row>
    <row r="985" spans="1:15" ht="14.4" x14ac:dyDescent="0.3">
      <c r="A985" s="55"/>
      <c r="B985" s="199" t="s">
        <v>135</v>
      </c>
      <c r="C985" s="200">
        <v>4.99</v>
      </c>
      <c r="D985" s="140"/>
      <c r="E985" s="140"/>
      <c r="F985" s="140"/>
      <c r="G985" s="140"/>
      <c r="H985" s="140"/>
      <c r="I985" s="140"/>
      <c r="J985" s="140"/>
      <c r="K985" s="140"/>
      <c r="L985" s="140"/>
      <c r="M985" s="140"/>
      <c r="N985" s="140"/>
      <c r="O985" s="140"/>
    </row>
    <row r="986" spans="1:15" ht="15" thickBot="1" x14ac:dyDescent="0.35">
      <c r="A986" s="55"/>
      <c r="B986" s="107" t="s">
        <v>315</v>
      </c>
      <c r="C986" s="230">
        <v>350</v>
      </c>
      <c r="D986" s="140"/>
      <c r="E986" s="140"/>
      <c r="F986" s="140"/>
      <c r="G986" s="140"/>
      <c r="H986" s="140"/>
      <c r="I986" s="140"/>
      <c r="J986" s="140"/>
      <c r="K986" s="140"/>
      <c r="L986" s="140"/>
      <c r="M986" s="140"/>
      <c r="N986" s="140"/>
      <c r="O986" s="140"/>
    </row>
    <row r="987" spans="1:15" ht="16.2" thickBot="1" x14ac:dyDescent="0.35">
      <c r="A987" s="39"/>
      <c r="B987" s="40" t="s">
        <v>22</v>
      </c>
      <c r="C987" s="176"/>
      <c r="D987" s="176">
        <f t="shared" ref="D987:O987" si="35">D899+D914+D945+D975</f>
        <v>121.1</v>
      </c>
      <c r="E987" s="176">
        <f t="shared" si="35"/>
        <v>104.84</v>
      </c>
      <c r="F987" s="176">
        <f t="shared" si="35"/>
        <v>233.34</v>
      </c>
      <c r="G987" s="176">
        <f t="shared" si="35"/>
        <v>2314.15</v>
      </c>
      <c r="H987" s="176">
        <f t="shared" si="35"/>
        <v>2.14</v>
      </c>
      <c r="I987" s="176">
        <f t="shared" si="35"/>
        <v>56.429999999999993</v>
      </c>
      <c r="J987" s="176">
        <f t="shared" si="35"/>
        <v>489.41999999999996</v>
      </c>
      <c r="K987" s="176">
        <f t="shared" si="35"/>
        <v>12.96</v>
      </c>
      <c r="L987" s="176">
        <f t="shared" si="35"/>
        <v>1155.3899999999999</v>
      </c>
      <c r="M987" s="176">
        <f t="shared" si="35"/>
        <v>1740.79</v>
      </c>
      <c r="N987" s="176">
        <f t="shared" si="35"/>
        <v>373.75</v>
      </c>
      <c r="O987" s="177">
        <f t="shared" si="35"/>
        <v>24.65</v>
      </c>
    </row>
    <row r="988" spans="1:15" ht="14.4" x14ac:dyDescent="0.3">
      <c r="A988" s="215"/>
      <c r="B988" s="216"/>
      <c r="C988" s="185"/>
      <c r="D988" s="185"/>
      <c r="E988" s="185"/>
      <c r="F988" s="185"/>
      <c r="G988" s="185"/>
      <c r="H988" s="185"/>
      <c r="I988" s="185"/>
      <c r="J988" s="185"/>
      <c r="K988" s="185"/>
      <c r="L988" s="185"/>
      <c r="M988" s="185"/>
      <c r="N988" s="185"/>
      <c r="O988" s="185"/>
    </row>
    <row r="989" spans="1:15" x14ac:dyDescent="0.3">
      <c r="A989" s="185"/>
      <c r="B989" s="185"/>
      <c r="C989" s="185"/>
      <c r="D989" s="185"/>
      <c r="E989" s="185"/>
      <c r="F989" s="185"/>
      <c r="G989" s="185"/>
      <c r="H989" s="185"/>
      <c r="I989" s="185"/>
      <c r="J989" s="185"/>
      <c r="K989" s="185"/>
      <c r="L989" s="185"/>
      <c r="M989" s="185"/>
      <c r="N989" s="185"/>
      <c r="O989" s="185"/>
    </row>
    <row r="990" spans="1:15" x14ac:dyDescent="0.3">
      <c r="A990" s="185"/>
      <c r="B990" s="185"/>
      <c r="C990" s="185"/>
      <c r="D990" s="185"/>
      <c r="E990" s="185"/>
      <c r="F990" s="185"/>
      <c r="G990" s="185"/>
      <c r="H990" s="185"/>
      <c r="I990" s="185"/>
      <c r="J990" s="185"/>
      <c r="K990" s="185"/>
      <c r="L990" s="185"/>
      <c r="M990" s="185"/>
      <c r="N990" s="185"/>
      <c r="O990" s="185"/>
    </row>
    <row r="991" spans="1:15" x14ac:dyDescent="0.3">
      <c r="A991" s="185"/>
      <c r="B991" s="185"/>
      <c r="C991" s="185"/>
      <c r="D991" s="185"/>
      <c r="E991" s="185"/>
      <c r="F991" s="185"/>
      <c r="G991" s="185"/>
      <c r="H991" s="185"/>
      <c r="I991" s="185"/>
      <c r="J991" s="185"/>
      <c r="K991" s="185"/>
      <c r="L991" s="185"/>
      <c r="M991" s="185"/>
      <c r="N991" s="185"/>
      <c r="O991" s="185"/>
    </row>
    <row r="992" spans="1:15" x14ac:dyDescent="0.3">
      <c r="A992" s="185"/>
      <c r="B992" s="185"/>
      <c r="C992" s="185"/>
      <c r="D992" s="185"/>
      <c r="E992" s="185"/>
      <c r="F992" s="185"/>
      <c r="G992" s="185"/>
      <c r="H992" s="185"/>
      <c r="I992" s="185"/>
      <c r="J992" s="185"/>
      <c r="K992" s="185"/>
      <c r="L992" s="185"/>
      <c r="M992" s="185"/>
      <c r="N992" s="185"/>
      <c r="O992" s="185"/>
    </row>
    <row r="993" spans="1:15" x14ac:dyDescent="0.3">
      <c r="A993" s="185"/>
      <c r="B993" s="185"/>
      <c r="C993" s="185"/>
      <c r="D993" s="185"/>
      <c r="E993" s="185"/>
      <c r="F993" s="185"/>
      <c r="G993" s="185"/>
      <c r="H993" s="185"/>
      <c r="I993" s="185"/>
      <c r="J993" s="185"/>
      <c r="K993" s="185"/>
      <c r="L993" s="185"/>
      <c r="M993" s="185"/>
      <c r="N993" s="185"/>
      <c r="O993" s="185"/>
    </row>
    <row r="994" spans="1:15" x14ac:dyDescent="0.3">
      <c r="A994" s="185"/>
      <c r="B994" s="185"/>
      <c r="C994" s="185"/>
      <c r="D994" s="185"/>
      <c r="E994" s="185"/>
      <c r="F994" s="185"/>
      <c r="G994" s="185"/>
      <c r="H994" s="185"/>
      <c r="I994" s="185"/>
      <c r="J994" s="185"/>
      <c r="K994" s="185"/>
      <c r="L994" s="185"/>
      <c r="M994" s="185"/>
      <c r="N994" s="185"/>
      <c r="O994" s="185"/>
    </row>
    <row r="995" spans="1:15" x14ac:dyDescent="0.3">
      <c r="A995" s="185"/>
      <c r="B995" s="185"/>
      <c r="C995" s="185"/>
      <c r="D995" s="185"/>
      <c r="E995" s="185"/>
      <c r="F995" s="185"/>
      <c r="G995" s="185"/>
      <c r="H995" s="185"/>
      <c r="I995" s="185"/>
      <c r="J995" s="185"/>
      <c r="K995" s="185"/>
      <c r="L995" s="185"/>
      <c r="M995" s="185"/>
      <c r="N995" s="185"/>
      <c r="O995" s="185"/>
    </row>
    <row r="996" spans="1:15" x14ac:dyDescent="0.3">
      <c r="A996" s="185"/>
      <c r="B996" s="185"/>
      <c r="C996" s="185"/>
      <c r="D996" s="185"/>
      <c r="E996" s="185"/>
      <c r="F996" s="185"/>
      <c r="G996" s="185"/>
      <c r="H996" s="185"/>
      <c r="I996" s="185"/>
      <c r="J996" s="185"/>
      <c r="K996" s="185"/>
      <c r="L996" s="185"/>
      <c r="M996" s="185"/>
      <c r="N996" s="185"/>
      <c r="O996" s="185"/>
    </row>
    <row r="997" spans="1:15" x14ac:dyDescent="0.3">
      <c r="A997" s="185"/>
      <c r="B997" s="185"/>
      <c r="C997" s="185"/>
      <c r="D997" s="185"/>
      <c r="E997" s="185"/>
      <c r="F997" s="185"/>
      <c r="G997" s="185"/>
      <c r="H997" s="185"/>
      <c r="I997" s="185"/>
      <c r="J997" s="185"/>
      <c r="K997" s="185"/>
      <c r="L997" s="185"/>
      <c r="M997" s="185"/>
      <c r="N997" s="185"/>
      <c r="O997" s="185"/>
    </row>
    <row r="998" spans="1:15" x14ac:dyDescent="0.3">
      <c r="A998" s="185"/>
      <c r="B998" s="185"/>
      <c r="C998" s="185"/>
      <c r="D998" s="185"/>
      <c r="E998" s="185"/>
      <c r="F998" s="185"/>
      <c r="G998" s="185"/>
      <c r="H998" s="185"/>
      <c r="I998" s="185"/>
      <c r="J998" s="185"/>
      <c r="K998" s="185"/>
      <c r="L998" s="185"/>
      <c r="M998" s="185"/>
      <c r="N998" s="185"/>
      <c r="O998" s="185"/>
    </row>
    <row r="999" spans="1:15" x14ac:dyDescent="0.3">
      <c r="A999" s="185"/>
      <c r="B999" s="185"/>
      <c r="C999" s="185"/>
      <c r="D999" s="185"/>
      <c r="E999" s="185"/>
      <c r="F999" s="185"/>
      <c r="G999" s="185"/>
      <c r="H999" s="185"/>
      <c r="I999" s="185"/>
      <c r="J999" s="185"/>
      <c r="K999" s="185"/>
      <c r="L999" s="185"/>
      <c r="M999" s="185"/>
      <c r="N999" s="185"/>
      <c r="O999" s="185"/>
    </row>
    <row r="1000" spans="1:15" x14ac:dyDescent="0.3">
      <c r="A1000" s="185"/>
      <c r="B1000" s="185"/>
      <c r="C1000" s="185"/>
      <c r="D1000" s="185"/>
      <c r="E1000" s="185"/>
      <c r="F1000" s="185"/>
      <c r="G1000" s="185"/>
      <c r="H1000" s="185"/>
      <c r="I1000" s="185"/>
      <c r="J1000" s="185"/>
      <c r="K1000" s="185"/>
      <c r="L1000" s="185"/>
      <c r="M1000" s="185"/>
      <c r="N1000" s="185"/>
      <c r="O1000" s="185"/>
    </row>
    <row r="1001" spans="1:15" x14ac:dyDescent="0.3">
      <c r="A1001" s="185"/>
      <c r="B1001" s="185"/>
      <c r="C1001" s="185"/>
      <c r="D1001" s="185"/>
      <c r="E1001" s="185"/>
      <c r="F1001" s="185"/>
      <c r="G1001" s="185"/>
      <c r="H1001" s="185"/>
      <c r="I1001" s="185"/>
      <c r="J1001" s="185"/>
      <c r="K1001" s="185"/>
      <c r="L1001" s="185"/>
      <c r="M1001" s="185"/>
      <c r="N1001" s="185"/>
      <c r="O1001" s="185"/>
    </row>
    <row r="1002" spans="1:15" x14ac:dyDescent="0.3">
      <c r="A1002" s="185"/>
      <c r="B1002" s="185"/>
      <c r="C1002" s="185"/>
      <c r="D1002" s="185"/>
      <c r="E1002" s="185"/>
      <c r="F1002" s="185"/>
      <c r="G1002" s="185"/>
      <c r="H1002" s="185"/>
      <c r="I1002" s="185"/>
      <c r="J1002" s="185"/>
      <c r="K1002" s="185"/>
      <c r="L1002" s="185"/>
      <c r="M1002" s="185"/>
      <c r="N1002" s="185"/>
      <c r="O1002" s="185"/>
    </row>
    <row r="1003" spans="1:15" x14ac:dyDescent="0.3">
      <c r="A1003" s="185"/>
      <c r="B1003" s="185"/>
      <c r="C1003" s="185"/>
      <c r="D1003" s="185"/>
      <c r="E1003" s="185"/>
      <c r="F1003" s="185"/>
      <c r="G1003" s="185"/>
      <c r="H1003" s="185"/>
      <c r="I1003" s="185"/>
      <c r="J1003" s="185"/>
      <c r="K1003" s="185"/>
      <c r="L1003" s="185"/>
      <c r="M1003" s="185"/>
      <c r="N1003" s="185"/>
      <c r="O1003" s="185"/>
    </row>
    <row r="1004" spans="1:15" x14ac:dyDescent="0.3">
      <c r="A1004" s="185"/>
      <c r="B1004" s="185"/>
      <c r="C1004" s="185"/>
      <c r="D1004" s="185"/>
      <c r="E1004" s="185"/>
      <c r="F1004" s="185"/>
      <c r="G1004" s="185"/>
      <c r="H1004" s="185"/>
      <c r="I1004" s="185"/>
      <c r="J1004" s="185"/>
      <c r="K1004" s="185"/>
      <c r="L1004" s="185"/>
      <c r="M1004" s="185"/>
      <c r="N1004" s="185"/>
      <c r="O1004" s="185"/>
    </row>
    <row r="1005" spans="1:15" x14ac:dyDescent="0.3">
      <c r="A1005" s="185"/>
      <c r="B1005" s="185"/>
      <c r="C1005" s="185"/>
      <c r="D1005" s="185"/>
      <c r="E1005" s="185"/>
      <c r="F1005" s="185"/>
      <c r="G1005" s="185"/>
      <c r="H1005" s="185"/>
      <c r="I1005" s="185"/>
      <c r="J1005" s="185"/>
      <c r="K1005" s="185"/>
      <c r="L1005" s="185"/>
      <c r="M1005" s="185"/>
      <c r="N1005" s="185"/>
      <c r="O1005" s="185"/>
    </row>
    <row r="1006" spans="1:15" x14ac:dyDescent="0.3">
      <c r="A1006" s="185"/>
      <c r="B1006" s="185"/>
      <c r="C1006" s="185"/>
      <c r="D1006" s="185"/>
      <c r="E1006" s="185"/>
      <c r="F1006" s="185"/>
      <c r="G1006" s="185"/>
      <c r="H1006" s="185"/>
      <c r="I1006" s="185"/>
      <c r="J1006" s="185"/>
      <c r="K1006" s="185"/>
      <c r="L1006" s="185"/>
      <c r="M1006" s="185"/>
      <c r="N1006" s="185"/>
      <c r="O1006" s="185"/>
    </row>
    <row r="1007" spans="1:15" x14ac:dyDescent="0.3">
      <c r="A1007" s="185"/>
      <c r="B1007" s="185"/>
      <c r="C1007" s="185"/>
      <c r="D1007" s="185"/>
      <c r="E1007" s="185"/>
      <c r="F1007" s="185"/>
      <c r="G1007" s="185"/>
      <c r="H1007" s="185"/>
      <c r="I1007" s="185"/>
      <c r="J1007" s="185"/>
      <c r="K1007" s="185"/>
      <c r="L1007" s="185"/>
      <c r="M1007" s="185"/>
      <c r="N1007" s="185"/>
      <c r="O1007" s="185"/>
    </row>
    <row r="1008" spans="1:15" x14ac:dyDescent="0.3">
      <c r="A1008" s="185"/>
      <c r="B1008" s="185"/>
      <c r="C1008" s="185"/>
      <c r="D1008" s="185"/>
      <c r="E1008" s="185"/>
      <c r="F1008" s="185"/>
      <c r="G1008" s="185"/>
      <c r="H1008" s="185"/>
      <c r="I1008" s="185"/>
      <c r="J1008" s="185"/>
      <c r="K1008" s="185"/>
      <c r="L1008" s="185"/>
      <c r="M1008" s="185"/>
      <c r="N1008" s="185"/>
      <c r="O1008" s="185"/>
    </row>
    <row r="1009" spans="1:15" x14ac:dyDescent="0.3">
      <c r="A1009" s="185"/>
      <c r="B1009" s="185"/>
      <c r="C1009" s="185"/>
      <c r="D1009" s="185"/>
      <c r="E1009" s="185"/>
      <c r="F1009" s="185"/>
      <c r="G1009" s="185"/>
      <c r="H1009" s="185"/>
      <c r="I1009" s="185"/>
      <c r="J1009" s="185"/>
      <c r="K1009" s="185"/>
      <c r="L1009" s="185"/>
      <c r="M1009" s="185"/>
      <c r="N1009" s="185"/>
      <c r="O1009" s="185"/>
    </row>
    <row r="1010" spans="1:15" x14ac:dyDescent="0.3">
      <c r="A1010" s="185"/>
      <c r="B1010" s="185"/>
      <c r="C1010" s="185"/>
      <c r="D1010" s="185"/>
      <c r="E1010" s="185"/>
      <c r="F1010" s="185"/>
      <c r="G1010" s="185"/>
      <c r="H1010" s="185"/>
      <c r="I1010" s="185"/>
      <c r="J1010" s="185"/>
      <c r="K1010" s="185"/>
      <c r="L1010" s="185"/>
      <c r="M1010" s="185"/>
      <c r="N1010" s="185"/>
      <c r="O1010" s="185"/>
    </row>
    <row r="1011" spans="1:15" x14ac:dyDescent="0.3">
      <c r="A1011" s="185"/>
      <c r="B1011" s="185"/>
      <c r="C1011" s="185"/>
      <c r="D1011" s="185"/>
      <c r="E1011" s="185"/>
      <c r="F1011" s="185"/>
      <c r="G1011" s="185"/>
      <c r="H1011" s="185"/>
      <c r="I1011" s="185"/>
      <c r="J1011" s="185"/>
      <c r="K1011" s="185"/>
      <c r="L1011" s="185"/>
      <c r="M1011" s="185"/>
      <c r="N1011" s="185"/>
      <c r="O1011" s="185"/>
    </row>
    <row r="1012" spans="1:15" x14ac:dyDescent="0.3">
      <c r="A1012" s="185"/>
      <c r="B1012" s="185"/>
      <c r="C1012" s="185"/>
      <c r="D1012" s="185"/>
      <c r="E1012" s="185"/>
      <c r="F1012" s="185"/>
      <c r="G1012" s="185"/>
      <c r="H1012" s="185"/>
      <c r="I1012" s="185"/>
      <c r="J1012" s="185"/>
      <c r="K1012" s="185"/>
      <c r="L1012" s="185"/>
      <c r="M1012" s="185"/>
      <c r="N1012" s="185"/>
      <c r="O1012" s="185"/>
    </row>
    <row r="1013" spans="1:15" x14ac:dyDescent="0.3">
      <c r="A1013" s="185"/>
      <c r="B1013" s="185"/>
      <c r="C1013" s="185"/>
      <c r="D1013" s="185"/>
      <c r="E1013" s="185"/>
      <c r="F1013" s="185"/>
      <c r="G1013" s="185"/>
      <c r="H1013" s="185"/>
      <c r="I1013" s="185"/>
      <c r="J1013" s="185"/>
      <c r="K1013" s="185"/>
      <c r="L1013" s="185"/>
      <c r="M1013" s="185"/>
      <c r="N1013" s="185"/>
      <c r="O1013" s="185"/>
    </row>
    <row r="1014" spans="1:15" x14ac:dyDescent="0.3">
      <c r="A1014" s="185"/>
      <c r="B1014" s="185"/>
      <c r="C1014" s="185"/>
      <c r="D1014" s="185"/>
      <c r="E1014" s="185"/>
      <c r="F1014" s="185"/>
      <c r="G1014" s="185"/>
      <c r="H1014" s="185"/>
      <c r="I1014" s="185"/>
      <c r="J1014" s="185"/>
      <c r="K1014" s="185"/>
      <c r="L1014" s="185"/>
      <c r="M1014" s="185"/>
      <c r="N1014" s="185"/>
      <c r="O1014" s="185"/>
    </row>
    <row r="1015" spans="1:15" x14ac:dyDescent="0.3">
      <c r="A1015" s="185"/>
      <c r="B1015" s="185"/>
      <c r="C1015" s="185"/>
      <c r="D1015" s="185"/>
      <c r="E1015" s="185"/>
      <c r="F1015" s="185"/>
      <c r="G1015" s="185"/>
      <c r="H1015" s="185"/>
      <c r="I1015" s="185"/>
      <c r="J1015" s="185"/>
      <c r="K1015" s="185"/>
      <c r="L1015" s="185"/>
      <c r="M1015" s="185"/>
      <c r="N1015" s="185"/>
      <c r="O1015" s="185"/>
    </row>
    <row r="1016" spans="1:15" x14ac:dyDescent="0.3">
      <c r="A1016" s="185"/>
      <c r="B1016" s="185"/>
      <c r="C1016" s="185"/>
      <c r="D1016" s="185"/>
      <c r="E1016" s="185"/>
      <c r="F1016" s="185"/>
      <c r="G1016" s="185"/>
      <c r="H1016" s="185"/>
      <c r="I1016" s="185"/>
      <c r="J1016" s="185"/>
      <c r="K1016" s="185"/>
      <c r="L1016" s="185"/>
      <c r="M1016" s="185"/>
      <c r="N1016" s="185"/>
      <c r="O1016" s="185"/>
    </row>
    <row r="1017" spans="1:15" x14ac:dyDescent="0.3">
      <c r="A1017" s="185"/>
      <c r="B1017" s="185"/>
      <c r="C1017" s="185"/>
      <c r="D1017" s="185"/>
      <c r="E1017" s="185"/>
      <c r="F1017" s="185"/>
      <c r="G1017" s="185"/>
      <c r="H1017" s="185"/>
      <c r="I1017" s="185"/>
      <c r="J1017" s="185"/>
      <c r="K1017" s="185"/>
      <c r="L1017" s="185"/>
      <c r="M1017" s="185"/>
      <c r="N1017" s="185"/>
      <c r="O1017" s="185"/>
    </row>
    <row r="1018" spans="1:15" x14ac:dyDescent="0.3">
      <c r="A1018" s="185"/>
      <c r="B1018" s="185"/>
      <c r="C1018" s="185"/>
      <c r="D1018" s="185"/>
      <c r="E1018" s="185"/>
      <c r="F1018" s="185"/>
      <c r="G1018" s="185"/>
      <c r="H1018" s="185"/>
      <c r="I1018" s="185"/>
      <c r="J1018" s="185"/>
      <c r="K1018" s="185"/>
      <c r="L1018" s="185"/>
      <c r="M1018" s="185"/>
      <c r="N1018" s="185"/>
      <c r="O1018" s="185"/>
    </row>
    <row r="1019" spans="1:15" x14ac:dyDescent="0.3">
      <c r="A1019" s="185"/>
      <c r="B1019" s="185"/>
      <c r="C1019" s="185"/>
      <c r="D1019" s="185"/>
      <c r="E1019" s="185"/>
      <c r="F1019" s="185"/>
      <c r="G1019" s="185"/>
      <c r="H1019" s="185"/>
      <c r="I1019" s="185"/>
      <c r="J1019" s="185"/>
      <c r="K1019" s="185"/>
      <c r="L1019" s="185"/>
      <c r="M1019" s="185"/>
      <c r="N1019" s="185"/>
      <c r="O1019" s="185"/>
    </row>
    <row r="1020" spans="1:15" x14ac:dyDescent="0.3">
      <c r="A1020" s="185"/>
      <c r="B1020" s="185"/>
      <c r="C1020" s="185"/>
      <c r="D1020" s="185"/>
      <c r="E1020" s="185"/>
      <c r="F1020" s="185"/>
      <c r="G1020" s="185"/>
      <c r="H1020" s="185"/>
      <c r="I1020" s="185"/>
      <c r="J1020" s="185"/>
      <c r="K1020" s="185"/>
      <c r="L1020" s="185"/>
      <c r="M1020" s="185"/>
      <c r="N1020" s="185"/>
      <c r="O1020" s="185"/>
    </row>
    <row r="1021" spans="1:15" x14ac:dyDescent="0.3">
      <c r="A1021" s="185"/>
      <c r="B1021" s="185"/>
      <c r="C1021" s="185"/>
      <c r="D1021" s="185"/>
      <c r="E1021" s="185"/>
      <c r="F1021" s="185"/>
      <c r="G1021" s="185"/>
      <c r="H1021" s="185"/>
      <c r="I1021" s="185"/>
      <c r="J1021" s="185"/>
      <c r="K1021" s="185"/>
      <c r="L1021" s="185"/>
      <c r="M1021" s="185"/>
      <c r="N1021" s="185"/>
      <c r="O1021" s="185"/>
    </row>
    <row r="1022" spans="1:15" x14ac:dyDescent="0.3">
      <c r="A1022" s="185"/>
      <c r="B1022" s="185"/>
      <c r="C1022" s="185"/>
      <c r="D1022" s="185"/>
      <c r="E1022" s="185"/>
      <c r="F1022" s="185"/>
      <c r="G1022" s="185"/>
      <c r="H1022" s="185"/>
      <c r="I1022" s="185"/>
      <c r="J1022" s="185"/>
      <c r="K1022" s="185"/>
      <c r="L1022" s="185"/>
      <c r="M1022" s="185"/>
      <c r="N1022" s="185"/>
      <c r="O1022" s="185"/>
    </row>
    <row r="1023" spans="1:15" x14ac:dyDescent="0.3">
      <c r="A1023" s="185"/>
      <c r="B1023" s="185"/>
      <c r="C1023" s="185"/>
      <c r="D1023" s="185"/>
      <c r="E1023" s="185"/>
      <c r="F1023" s="185"/>
      <c r="G1023" s="185"/>
      <c r="H1023" s="185"/>
      <c r="I1023" s="185"/>
      <c r="J1023" s="185"/>
      <c r="K1023" s="185"/>
      <c r="L1023" s="185"/>
      <c r="M1023" s="185"/>
      <c r="N1023" s="185"/>
      <c r="O1023" s="185"/>
    </row>
    <row r="1024" spans="1:15" x14ac:dyDescent="0.3">
      <c r="A1024" s="185"/>
      <c r="B1024" s="185"/>
      <c r="C1024" s="185"/>
      <c r="D1024" s="185"/>
      <c r="E1024" s="185"/>
      <c r="F1024" s="185"/>
      <c r="G1024" s="185"/>
      <c r="H1024" s="185"/>
      <c r="I1024" s="185"/>
      <c r="J1024" s="185"/>
      <c r="K1024" s="185"/>
      <c r="L1024" s="185"/>
      <c r="M1024" s="185"/>
      <c r="N1024" s="185"/>
      <c r="O1024" s="185"/>
    </row>
    <row r="1025" spans="1:15" x14ac:dyDescent="0.3">
      <c r="A1025" s="185"/>
      <c r="B1025" s="185"/>
      <c r="C1025" s="185"/>
      <c r="D1025" s="185"/>
      <c r="E1025" s="185"/>
      <c r="F1025" s="185"/>
      <c r="G1025" s="185"/>
      <c r="H1025" s="185"/>
      <c r="I1025" s="185"/>
      <c r="J1025" s="185"/>
      <c r="K1025" s="185"/>
      <c r="L1025" s="185"/>
      <c r="M1025" s="185"/>
      <c r="N1025" s="185"/>
      <c r="O1025" s="185"/>
    </row>
    <row r="1026" spans="1:15" x14ac:dyDescent="0.3">
      <c r="A1026" s="185"/>
      <c r="B1026" s="185"/>
      <c r="C1026" s="185"/>
      <c r="D1026" s="185"/>
      <c r="E1026" s="185"/>
      <c r="F1026" s="185"/>
      <c r="G1026" s="185"/>
      <c r="H1026" s="185"/>
      <c r="I1026" s="185"/>
      <c r="J1026" s="185"/>
      <c r="K1026" s="185"/>
      <c r="L1026" s="185"/>
      <c r="M1026" s="185"/>
      <c r="N1026" s="185"/>
      <c r="O1026" s="185"/>
    </row>
    <row r="1027" spans="1:15" x14ac:dyDescent="0.3">
      <c r="A1027" s="185"/>
      <c r="B1027" s="185"/>
      <c r="C1027" s="185"/>
      <c r="D1027" s="185"/>
      <c r="E1027" s="185"/>
      <c r="F1027" s="185"/>
      <c r="G1027" s="185"/>
      <c r="H1027" s="185"/>
      <c r="I1027" s="185"/>
      <c r="J1027" s="185"/>
      <c r="K1027" s="185"/>
      <c r="L1027" s="185"/>
      <c r="M1027" s="185"/>
      <c r="N1027" s="185"/>
      <c r="O1027" s="185"/>
    </row>
    <row r="1028" spans="1:15" x14ac:dyDescent="0.3">
      <c r="A1028" s="185"/>
      <c r="B1028" s="185"/>
      <c r="C1028" s="185"/>
      <c r="D1028" s="185"/>
      <c r="E1028" s="185"/>
      <c r="F1028" s="185"/>
      <c r="G1028" s="185"/>
      <c r="H1028" s="185"/>
      <c r="I1028" s="185"/>
      <c r="J1028" s="185"/>
      <c r="K1028" s="185"/>
      <c r="L1028" s="185"/>
      <c r="M1028" s="185"/>
      <c r="N1028" s="185"/>
      <c r="O1028" s="185"/>
    </row>
    <row r="1029" spans="1:15" x14ac:dyDescent="0.3">
      <c r="A1029" s="185"/>
      <c r="B1029" s="185"/>
      <c r="C1029" s="185"/>
      <c r="D1029" s="185"/>
      <c r="E1029" s="185"/>
      <c r="F1029" s="185"/>
      <c r="G1029" s="185"/>
      <c r="H1029" s="185"/>
      <c r="I1029" s="185"/>
      <c r="J1029" s="185"/>
      <c r="K1029" s="185"/>
      <c r="L1029" s="185"/>
      <c r="M1029" s="185"/>
      <c r="N1029" s="185"/>
      <c r="O1029" s="185"/>
    </row>
    <row r="1030" spans="1:15" x14ac:dyDescent="0.3">
      <c r="A1030" s="185"/>
      <c r="B1030" s="185"/>
      <c r="C1030" s="185"/>
      <c r="D1030" s="185"/>
      <c r="E1030" s="185"/>
      <c r="F1030" s="185"/>
      <c r="G1030" s="185"/>
      <c r="H1030" s="185"/>
      <c r="I1030" s="185"/>
      <c r="J1030" s="185"/>
      <c r="K1030" s="185"/>
      <c r="L1030" s="185"/>
      <c r="M1030" s="185"/>
      <c r="N1030" s="185"/>
      <c r="O1030" s="185"/>
    </row>
    <row r="1031" spans="1:15" x14ac:dyDescent="0.3">
      <c r="A1031" s="185"/>
      <c r="B1031" s="185"/>
      <c r="C1031" s="185"/>
      <c r="D1031" s="185"/>
      <c r="E1031" s="185"/>
      <c r="F1031" s="185"/>
      <c r="G1031" s="185"/>
      <c r="H1031" s="185"/>
      <c r="I1031" s="185"/>
      <c r="J1031" s="185"/>
      <c r="K1031" s="185"/>
      <c r="L1031" s="185"/>
      <c r="M1031" s="185"/>
      <c r="N1031" s="185"/>
      <c r="O1031" s="185"/>
    </row>
    <row r="1032" spans="1:15" x14ac:dyDescent="0.3">
      <c r="A1032" s="185"/>
      <c r="B1032" s="185"/>
      <c r="C1032" s="185"/>
      <c r="D1032" s="185"/>
      <c r="E1032" s="185"/>
      <c r="F1032" s="185"/>
      <c r="G1032" s="185"/>
      <c r="H1032" s="185"/>
      <c r="I1032" s="185"/>
      <c r="J1032" s="185"/>
      <c r="K1032" s="185"/>
      <c r="L1032" s="185"/>
      <c r="M1032" s="185"/>
      <c r="N1032" s="185"/>
      <c r="O1032" s="185"/>
    </row>
    <row r="1033" spans="1:15" x14ac:dyDescent="0.3">
      <c r="A1033" s="185"/>
      <c r="B1033" s="185"/>
      <c r="C1033" s="185"/>
      <c r="D1033" s="185"/>
      <c r="E1033" s="185"/>
      <c r="F1033" s="185"/>
      <c r="G1033" s="185"/>
      <c r="H1033" s="185"/>
      <c r="I1033" s="185"/>
      <c r="J1033" s="185"/>
      <c r="K1033" s="185"/>
      <c r="L1033" s="185"/>
      <c r="M1033" s="185"/>
      <c r="N1033" s="185"/>
      <c r="O1033" s="185"/>
    </row>
    <row r="1034" spans="1:15" x14ac:dyDescent="0.3">
      <c r="A1034" s="185"/>
      <c r="B1034" s="185"/>
      <c r="C1034" s="185"/>
      <c r="D1034" s="185"/>
      <c r="E1034" s="185"/>
      <c r="F1034" s="185"/>
      <c r="G1034" s="185"/>
      <c r="H1034" s="185"/>
      <c r="I1034" s="185"/>
      <c r="J1034" s="185"/>
      <c r="K1034" s="185"/>
      <c r="L1034" s="185"/>
      <c r="M1034" s="185"/>
      <c r="N1034" s="185"/>
      <c r="O1034" s="185"/>
    </row>
    <row r="1035" spans="1:15" x14ac:dyDescent="0.3">
      <c r="A1035" s="185"/>
      <c r="B1035" s="185"/>
      <c r="C1035" s="185"/>
      <c r="D1035" s="185"/>
      <c r="E1035" s="185"/>
      <c r="F1035" s="185"/>
      <c r="G1035" s="185"/>
      <c r="H1035" s="185"/>
      <c r="I1035" s="185"/>
      <c r="J1035" s="185"/>
      <c r="K1035" s="185"/>
      <c r="L1035" s="185"/>
      <c r="M1035" s="185"/>
      <c r="N1035" s="185"/>
      <c r="O1035" s="185"/>
    </row>
    <row r="1036" spans="1:15" x14ac:dyDescent="0.3">
      <c r="A1036" s="185"/>
      <c r="B1036" s="185"/>
      <c r="C1036" s="185"/>
      <c r="D1036" s="185"/>
      <c r="E1036" s="185"/>
      <c r="F1036" s="185"/>
      <c r="G1036" s="185"/>
      <c r="H1036" s="185"/>
      <c r="I1036" s="185"/>
      <c r="J1036" s="185"/>
      <c r="K1036" s="185"/>
      <c r="L1036" s="185"/>
      <c r="M1036" s="185"/>
      <c r="N1036" s="185"/>
      <c r="O1036" s="185"/>
    </row>
    <row r="1037" spans="1:15" x14ac:dyDescent="0.3">
      <c r="A1037" s="185"/>
      <c r="B1037" s="185"/>
      <c r="C1037" s="185"/>
      <c r="D1037" s="185"/>
      <c r="E1037" s="185"/>
      <c r="F1037" s="185"/>
      <c r="G1037" s="185"/>
      <c r="H1037" s="185"/>
      <c r="I1037" s="185"/>
      <c r="J1037" s="185"/>
      <c r="K1037" s="185"/>
      <c r="L1037" s="185"/>
      <c r="M1037" s="185"/>
      <c r="N1037" s="185"/>
      <c r="O1037" s="185"/>
    </row>
    <row r="1038" spans="1:15" x14ac:dyDescent="0.3">
      <c r="A1038" s="185"/>
      <c r="B1038" s="185"/>
      <c r="C1038" s="185"/>
      <c r="D1038" s="185"/>
      <c r="E1038" s="185"/>
      <c r="F1038" s="185"/>
      <c r="G1038" s="185"/>
      <c r="H1038" s="185"/>
      <c r="I1038" s="185"/>
      <c r="J1038" s="185"/>
      <c r="K1038" s="185"/>
      <c r="L1038" s="185"/>
      <c r="M1038" s="185"/>
      <c r="N1038" s="185"/>
      <c r="O1038" s="185"/>
    </row>
    <row r="1039" spans="1:15" x14ac:dyDescent="0.3">
      <c r="A1039" s="185"/>
      <c r="B1039" s="185"/>
      <c r="C1039" s="185"/>
      <c r="D1039" s="185"/>
      <c r="E1039" s="185"/>
      <c r="F1039" s="185"/>
      <c r="G1039" s="185"/>
      <c r="H1039" s="185"/>
      <c r="I1039" s="185"/>
      <c r="J1039" s="185"/>
      <c r="K1039" s="185"/>
      <c r="L1039" s="185"/>
      <c r="M1039" s="185"/>
      <c r="N1039" s="185"/>
      <c r="O1039" s="185"/>
    </row>
    <row r="1040" spans="1:15" x14ac:dyDescent="0.3">
      <c r="A1040" s="185"/>
      <c r="B1040" s="185"/>
      <c r="C1040" s="185"/>
      <c r="D1040" s="185"/>
      <c r="E1040" s="185"/>
      <c r="F1040" s="185"/>
      <c r="G1040" s="185"/>
      <c r="H1040" s="185"/>
      <c r="I1040" s="185"/>
      <c r="J1040" s="185"/>
      <c r="K1040" s="185"/>
      <c r="L1040" s="185"/>
      <c r="M1040" s="185"/>
      <c r="N1040" s="185"/>
      <c r="O1040" s="185"/>
    </row>
    <row r="1041" spans="1:15" x14ac:dyDescent="0.3">
      <c r="A1041" s="185"/>
      <c r="B1041" s="185"/>
      <c r="C1041" s="185"/>
      <c r="D1041" s="185"/>
      <c r="E1041" s="185"/>
      <c r="F1041" s="185"/>
      <c r="G1041" s="185"/>
      <c r="H1041" s="185"/>
      <c r="I1041" s="185"/>
      <c r="J1041" s="185"/>
      <c r="K1041" s="185"/>
      <c r="L1041" s="185"/>
      <c r="M1041" s="185"/>
      <c r="N1041" s="185"/>
      <c r="O1041" s="185"/>
    </row>
    <row r="1042" spans="1:15" x14ac:dyDescent="0.3">
      <c r="A1042" s="185"/>
      <c r="B1042" s="185"/>
      <c r="C1042" s="185"/>
      <c r="D1042" s="185"/>
      <c r="E1042" s="185"/>
      <c r="F1042" s="185"/>
      <c r="G1042" s="185"/>
      <c r="H1042" s="185"/>
      <c r="I1042" s="185"/>
      <c r="J1042" s="185"/>
      <c r="K1042" s="185"/>
      <c r="L1042" s="185"/>
      <c r="M1042" s="185"/>
      <c r="N1042" s="185"/>
      <c r="O1042" s="185"/>
    </row>
    <row r="1043" spans="1:15" x14ac:dyDescent="0.3">
      <c r="A1043" s="185"/>
      <c r="B1043" s="185"/>
      <c r="C1043" s="185"/>
      <c r="D1043" s="185"/>
      <c r="E1043" s="185"/>
      <c r="F1043" s="185"/>
      <c r="G1043" s="185"/>
      <c r="H1043" s="185"/>
      <c r="I1043" s="185"/>
      <c r="J1043" s="185"/>
      <c r="K1043" s="185"/>
      <c r="L1043" s="185"/>
      <c r="M1043" s="185"/>
      <c r="N1043" s="185"/>
      <c r="O1043" s="185"/>
    </row>
    <row r="1044" spans="1:15" x14ac:dyDescent="0.3">
      <c r="A1044" s="185"/>
      <c r="B1044" s="185"/>
      <c r="C1044" s="185"/>
      <c r="D1044" s="185"/>
      <c r="E1044" s="185"/>
      <c r="F1044" s="185"/>
      <c r="G1044" s="185"/>
      <c r="H1044" s="185"/>
      <c r="I1044" s="185"/>
      <c r="J1044" s="185"/>
      <c r="K1044" s="185"/>
      <c r="L1044" s="185"/>
      <c r="M1044" s="185"/>
      <c r="N1044" s="185"/>
      <c r="O1044" s="185"/>
    </row>
    <row r="1045" spans="1:15" x14ac:dyDescent="0.3">
      <c r="A1045" s="185"/>
      <c r="B1045" s="185"/>
      <c r="C1045" s="185"/>
      <c r="D1045" s="185"/>
      <c r="E1045" s="185"/>
      <c r="F1045" s="185"/>
      <c r="G1045" s="185"/>
      <c r="H1045" s="185"/>
      <c r="I1045" s="185"/>
      <c r="J1045" s="185"/>
      <c r="K1045" s="185"/>
      <c r="L1045" s="185"/>
      <c r="M1045" s="185"/>
      <c r="N1045" s="185"/>
      <c r="O1045" s="185"/>
    </row>
    <row r="1046" spans="1:15" x14ac:dyDescent="0.3">
      <c r="A1046" s="185"/>
      <c r="B1046" s="185"/>
      <c r="C1046" s="185"/>
      <c r="D1046" s="185"/>
      <c r="E1046" s="185"/>
      <c r="F1046" s="185"/>
      <c r="G1046" s="185"/>
      <c r="H1046" s="185"/>
      <c r="I1046" s="185"/>
      <c r="J1046" s="185"/>
      <c r="K1046" s="185"/>
      <c r="L1046" s="185"/>
      <c r="M1046" s="185"/>
      <c r="N1046" s="185"/>
      <c r="O1046" s="185"/>
    </row>
    <row r="1047" spans="1:15" x14ac:dyDescent="0.3">
      <c r="A1047" s="185"/>
      <c r="B1047" s="185"/>
      <c r="C1047" s="185"/>
      <c r="D1047" s="185"/>
      <c r="E1047" s="185"/>
      <c r="F1047" s="185"/>
      <c r="G1047" s="185"/>
      <c r="H1047" s="185"/>
      <c r="I1047" s="185"/>
      <c r="J1047" s="185"/>
      <c r="K1047" s="185"/>
      <c r="L1047" s="185"/>
      <c r="M1047" s="185"/>
      <c r="N1047" s="185"/>
      <c r="O1047" s="185"/>
    </row>
    <row r="1048" spans="1:15" x14ac:dyDescent="0.3">
      <c r="A1048" s="185"/>
      <c r="B1048" s="185"/>
      <c r="C1048" s="185"/>
      <c r="D1048" s="185"/>
      <c r="E1048" s="185"/>
      <c r="F1048" s="185"/>
      <c r="G1048" s="185"/>
      <c r="H1048" s="185"/>
      <c r="I1048" s="185"/>
      <c r="J1048" s="185"/>
      <c r="K1048" s="185"/>
      <c r="L1048" s="185"/>
      <c r="M1048" s="185"/>
      <c r="N1048" s="185"/>
      <c r="O1048" s="185"/>
    </row>
    <row r="1049" spans="1:15" x14ac:dyDescent="0.3">
      <c r="A1049" s="185"/>
      <c r="B1049" s="185"/>
      <c r="C1049" s="185"/>
      <c r="D1049" s="185"/>
      <c r="E1049" s="185"/>
      <c r="F1049" s="185"/>
      <c r="G1049" s="185"/>
      <c r="H1049" s="185"/>
      <c r="I1049" s="185"/>
      <c r="J1049" s="185"/>
      <c r="K1049" s="185"/>
      <c r="L1049" s="185"/>
      <c r="M1049" s="185"/>
      <c r="N1049" s="185"/>
      <c r="O1049" s="185"/>
    </row>
    <row r="1050" spans="1:15" x14ac:dyDescent="0.3">
      <c r="A1050" s="185"/>
      <c r="B1050" s="185"/>
      <c r="C1050" s="185"/>
      <c r="D1050" s="185"/>
      <c r="E1050" s="185"/>
      <c r="F1050" s="185"/>
      <c r="G1050" s="185"/>
      <c r="H1050" s="185"/>
      <c r="I1050" s="185"/>
      <c r="J1050" s="185"/>
      <c r="K1050" s="185"/>
      <c r="L1050" s="185"/>
      <c r="M1050" s="185"/>
      <c r="N1050" s="185"/>
      <c r="O1050" s="185"/>
    </row>
    <row r="1051" spans="1:15" x14ac:dyDescent="0.3">
      <c r="A1051" s="185"/>
      <c r="B1051" s="185"/>
      <c r="C1051" s="185"/>
      <c r="D1051" s="185"/>
      <c r="E1051" s="185"/>
      <c r="F1051" s="185"/>
      <c r="G1051" s="185"/>
      <c r="H1051" s="185"/>
      <c r="I1051" s="185"/>
      <c r="J1051" s="185"/>
      <c r="K1051" s="185"/>
      <c r="L1051" s="185"/>
      <c r="M1051" s="185"/>
      <c r="N1051" s="185"/>
      <c r="O1051" s="185"/>
    </row>
    <row r="1052" spans="1:15" x14ac:dyDescent="0.3">
      <c r="A1052" s="185"/>
      <c r="B1052" s="185"/>
      <c r="C1052" s="185"/>
      <c r="D1052" s="185"/>
      <c r="E1052" s="185"/>
      <c r="F1052" s="185"/>
      <c r="G1052" s="185"/>
      <c r="H1052" s="185"/>
      <c r="I1052" s="185"/>
      <c r="J1052" s="185"/>
      <c r="K1052" s="185"/>
      <c r="L1052" s="185"/>
      <c r="M1052" s="185"/>
      <c r="N1052" s="185"/>
      <c r="O1052" s="185"/>
    </row>
    <row r="1053" spans="1:15" x14ac:dyDescent="0.3">
      <c r="A1053" s="185"/>
      <c r="B1053" s="185"/>
      <c r="C1053" s="185"/>
      <c r="D1053" s="185"/>
      <c r="E1053" s="185"/>
      <c r="F1053" s="185"/>
      <c r="G1053" s="185"/>
      <c r="H1053" s="185"/>
      <c r="I1053" s="185"/>
      <c r="J1053" s="185"/>
      <c r="K1053" s="185"/>
      <c r="L1053" s="185"/>
      <c r="M1053" s="185"/>
      <c r="N1053" s="185"/>
      <c r="O1053" s="185"/>
    </row>
    <row r="1054" spans="1:15" x14ac:dyDescent="0.3">
      <c r="A1054" s="185"/>
      <c r="B1054" s="185"/>
      <c r="C1054" s="185"/>
      <c r="D1054" s="185"/>
      <c r="E1054" s="185"/>
      <c r="F1054" s="185"/>
      <c r="G1054" s="185"/>
      <c r="H1054" s="185"/>
      <c r="I1054" s="185"/>
      <c r="J1054" s="185"/>
      <c r="K1054" s="185"/>
      <c r="L1054" s="185"/>
      <c r="M1054" s="185"/>
      <c r="N1054" s="185"/>
      <c r="O1054" s="185"/>
    </row>
    <row r="1055" spans="1:15" x14ac:dyDescent="0.3">
      <c r="A1055" s="185"/>
      <c r="B1055" s="185"/>
      <c r="C1055" s="185"/>
      <c r="D1055" s="185"/>
      <c r="E1055" s="185"/>
      <c r="F1055" s="185"/>
      <c r="G1055" s="185"/>
      <c r="H1055" s="185"/>
      <c r="I1055" s="185"/>
      <c r="J1055" s="185"/>
      <c r="K1055" s="185"/>
      <c r="L1055" s="185"/>
      <c r="M1055" s="185"/>
      <c r="N1055" s="185"/>
      <c r="O1055" s="185"/>
    </row>
    <row r="1056" spans="1:15" x14ac:dyDescent="0.3">
      <c r="A1056" s="185"/>
      <c r="B1056" s="185"/>
      <c r="C1056" s="185"/>
      <c r="D1056" s="185"/>
      <c r="E1056" s="185"/>
      <c r="F1056" s="185"/>
      <c r="G1056" s="185"/>
      <c r="H1056" s="185"/>
      <c r="I1056" s="185"/>
      <c r="J1056" s="185"/>
      <c r="K1056" s="185"/>
      <c r="L1056" s="185"/>
      <c r="M1056" s="185"/>
      <c r="N1056" s="185"/>
      <c r="O1056" s="185"/>
    </row>
    <row r="1057" spans="1:15" x14ac:dyDescent="0.3">
      <c r="A1057" s="185"/>
      <c r="B1057" s="185"/>
      <c r="C1057" s="185"/>
      <c r="D1057" s="185"/>
      <c r="E1057" s="185"/>
      <c r="F1057" s="185"/>
      <c r="G1057" s="185"/>
      <c r="H1057" s="185"/>
      <c r="I1057" s="185"/>
      <c r="J1057" s="185"/>
      <c r="K1057" s="185"/>
      <c r="L1057" s="185"/>
      <c r="M1057" s="185"/>
      <c r="N1057" s="185"/>
      <c r="O1057" s="185"/>
    </row>
    <row r="1058" spans="1:15" x14ac:dyDescent="0.3">
      <c r="A1058" s="185"/>
      <c r="B1058" s="185"/>
      <c r="C1058" s="185"/>
      <c r="D1058" s="185"/>
      <c r="E1058" s="185"/>
      <c r="F1058" s="185"/>
      <c r="G1058" s="185"/>
      <c r="H1058" s="185"/>
      <c r="I1058" s="185"/>
      <c r="J1058" s="185"/>
      <c r="K1058" s="185"/>
      <c r="L1058" s="185"/>
      <c r="M1058" s="185"/>
      <c r="N1058" s="185"/>
      <c r="O1058" s="185"/>
    </row>
    <row r="1059" spans="1:15" x14ac:dyDescent="0.3">
      <c r="A1059" s="185"/>
      <c r="B1059" s="185"/>
      <c r="C1059" s="185"/>
      <c r="D1059" s="185"/>
      <c r="E1059" s="185"/>
      <c r="F1059" s="185"/>
      <c r="G1059" s="185"/>
      <c r="H1059" s="185"/>
      <c r="I1059" s="185"/>
      <c r="J1059" s="185"/>
      <c r="K1059" s="185"/>
      <c r="L1059" s="185"/>
      <c r="M1059" s="185"/>
      <c r="N1059" s="185"/>
      <c r="O1059" s="185"/>
    </row>
    <row r="1060" spans="1:15" x14ac:dyDescent="0.3">
      <c r="A1060" s="185"/>
      <c r="B1060" s="185"/>
      <c r="C1060" s="185"/>
      <c r="D1060" s="185"/>
      <c r="E1060" s="185"/>
      <c r="F1060" s="185"/>
      <c r="G1060" s="185"/>
      <c r="H1060" s="185"/>
      <c r="I1060" s="185"/>
      <c r="J1060" s="185"/>
      <c r="K1060" s="185"/>
      <c r="L1060" s="185"/>
      <c r="M1060" s="185"/>
      <c r="N1060" s="185"/>
      <c r="O1060" s="185"/>
    </row>
    <row r="1061" spans="1:15" x14ac:dyDescent="0.3">
      <c r="A1061" s="185"/>
      <c r="B1061" s="185"/>
      <c r="C1061" s="185"/>
      <c r="D1061" s="185"/>
      <c r="E1061" s="185"/>
      <c r="F1061" s="185"/>
      <c r="G1061" s="185"/>
      <c r="H1061" s="185"/>
      <c r="I1061" s="185"/>
      <c r="J1061" s="185"/>
      <c r="K1061" s="185"/>
      <c r="L1061" s="185"/>
      <c r="M1061" s="185"/>
      <c r="N1061" s="185"/>
      <c r="O1061" s="185"/>
    </row>
    <row r="1062" spans="1:15" x14ac:dyDescent="0.3">
      <c r="A1062" s="185"/>
      <c r="B1062" s="185"/>
      <c r="C1062" s="185"/>
      <c r="D1062" s="185"/>
      <c r="E1062" s="185"/>
      <c r="F1062" s="185"/>
      <c r="G1062" s="185"/>
      <c r="H1062" s="185"/>
      <c r="I1062" s="185"/>
      <c r="J1062" s="185"/>
      <c r="K1062" s="185"/>
      <c r="L1062" s="185"/>
      <c r="M1062" s="185"/>
      <c r="N1062" s="185"/>
      <c r="O1062" s="185"/>
    </row>
    <row r="1063" spans="1:15" x14ac:dyDescent="0.3">
      <c r="A1063" s="185"/>
      <c r="B1063" s="185"/>
      <c r="C1063" s="185"/>
      <c r="D1063" s="185"/>
      <c r="E1063" s="185"/>
      <c r="F1063" s="185"/>
      <c r="G1063" s="185"/>
      <c r="H1063" s="185"/>
      <c r="I1063" s="185"/>
      <c r="J1063" s="185"/>
      <c r="K1063" s="185"/>
      <c r="L1063" s="185"/>
      <c r="M1063" s="185"/>
      <c r="N1063" s="185"/>
      <c r="O1063" s="185"/>
    </row>
    <row r="1064" spans="1:15" x14ac:dyDescent="0.3">
      <c r="A1064" s="185"/>
      <c r="B1064" s="185"/>
      <c r="C1064" s="185"/>
      <c r="D1064" s="185"/>
      <c r="E1064" s="185"/>
      <c r="F1064" s="185"/>
      <c r="G1064" s="185"/>
      <c r="H1064" s="185"/>
      <c r="I1064" s="185"/>
      <c r="J1064" s="185"/>
      <c r="K1064" s="185"/>
      <c r="L1064" s="185"/>
      <c r="M1064" s="185"/>
      <c r="N1064" s="185"/>
      <c r="O1064" s="185"/>
    </row>
    <row r="1065" spans="1:15" x14ac:dyDescent="0.3">
      <c r="A1065" s="185"/>
      <c r="B1065" s="185"/>
      <c r="C1065" s="185"/>
      <c r="D1065" s="185"/>
      <c r="E1065" s="185"/>
      <c r="F1065" s="185"/>
      <c r="G1065" s="185"/>
      <c r="H1065" s="185"/>
      <c r="I1065" s="185"/>
      <c r="J1065" s="185"/>
      <c r="K1065" s="185"/>
      <c r="L1065" s="185"/>
      <c r="M1065" s="185"/>
      <c r="N1065" s="185"/>
      <c r="O1065" s="185"/>
    </row>
    <row r="1066" spans="1:15" x14ac:dyDescent="0.3">
      <c r="A1066" s="185"/>
      <c r="B1066" s="185"/>
      <c r="C1066" s="185"/>
      <c r="D1066" s="185"/>
      <c r="E1066" s="185"/>
      <c r="F1066" s="185"/>
      <c r="G1066" s="185"/>
      <c r="H1066" s="185"/>
      <c r="I1066" s="185"/>
      <c r="J1066" s="185"/>
      <c r="K1066" s="185"/>
      <c r="L1066" s="185"/>
      <c r="M1066" s="185"/>
      <c r="N1066" s="185"/>
      <c r="O1066" s="185"/>
    </row>
    <row r="1067" spans="1:15" x14ac:dyDescent="0.3">
      <c r="A1067" s="185"/>
      <c r="B1067" s="185"/>
      <c r="C1067" s="185"/>
      <c r="D1067" s="185"/>
      <c r="E1067" s="185"/>
      <c r="F1067" s="185"/>
      <c r="G1067" s="185"/>
      <c r="H1067" s="185"/>
      <c r="I1067" s="185"/>
      <c r="J1067" s="185"/>
      <c r="K1067" s="185"/>
      <c r="L1067" s="185"/>
      <c r="M1067" s="185"/>
      <c r="N1067" s="185"/>
      <c r="O1067" s="185"/>
    </row>
    <row r="1068" spans="1:15" x14ac:dyDescent="0.3">
      <c r="A1068" s="185"/>
      <c r="B1068" s="185"/>
      <c r="C1068" s="185"/>
      <c r="D1068" s="185"/>
      <c r="E1068" s="185"/>
      <c r="F1068" s="185"/>
      <c r="G1068" s="185"/>
      <c r="H1068" s="185"/>
      <c r="I1068" s="185"/>
      <c r="J1068" s="185"/>
      <c r="K1068" s="185"/>
      <c r="L1068" s="185"/>
      <c r="M1068" s="185"/>
      <c r="N1068" s="185"/>
      <c r="O1068" s="185"/>
    </row>
    <row r="1069" spans="1:15" x14ac:dyDescent="0.3">
      <c r="A1069" s="185"/>
      <c r="B1069" s="185"/>
      <c r="C1069" s="185"/>
      <c r="D1069" s="185"/>
      <c r="E1069" s="185"/>
      <c r="F1069" s="185"/>
      <c r="G1069" s="185"/>
      <c r="H1069" s="185"/>
      <c r="I1069" s="185"/>
      <c r="J1069" s="185"/>
      <c r="K1069" s="185"/>
      <c r="L1069" s="185"/>
      <c r="M1069" s="185"/>
      <c r="N1069" s="185"/>
      <c r="O1069" s="185"/>
    </row>
    <row r="1070" spans="1:15" x14ac:dyDescent="0.3">
      <c r="A1070" s="185"/>
      <c r="B1070" s="185"/>
      <c r="C1070" s="185"/>
      <c r="D1070" s="185"/>
      <c r="E1070" s="185"/>
      <c r="F1070" s="185"/>
      <c r="G1070" s="185"/>
      <c r="H1070" s="185"/>
      <c r="I1070" s="185"/>
      <c r="J1070" s="185"/>
      <c r="K1070" s="185"/>
      <c r="L1070" s="185"/>
      <c r="M1070" s="185"/>
      <c r="N1070" s="185"/>
      <c r="O1070" s="185"/>
    </row>
    <row r="1071" spans="1:15" x14ac:dyDescent="0.3">
      <c r="A1071" s="185"/>
      <c r="B1071" s="185"/>
      <c r="C1071" s="185"/>
      <c r="D1071" s="185"/>
      <c r="E1071" s="185"/>
      <c r="F1071" s="185"/>
      <c r="G1071" s="185"/>
      <c r="H1071" s="185"/>
      <c r="I1071" s="185"/>
      <c r="J1071" s="185"/>
      <c r="K1071" s="185"/>
      <c r="L1071" s="185"/>
      <c r="M1071" s="185"/>
      <c r="N1071" s="185"/>
      <c r="O1071" s="185"/>
    </row>
    <row r="1072" spans="1:15" x14ac:dyDescent="0.3">
      <c r="A1072" s="185"/>
      <c r="B1072" s="185"/>
      <c r="C1072" s="185"/>
      <c r="D1072" s="185"/>
      <c r="E1072" s="185"/>
      <c r="F1072" s="185"/>
      <c r="G1072" s="185"/>
      <c r="H1072" s="185"/>
      <c r="I1072" s="185"/>
      <c r="J1072" s="185"/>
      <c r="K1072" s="185"/>
      <c r="L1072" s="185"/>
      <c r="M1072" s="185"/>
      <c r="N1072" s="185"/>
      <c r="O1072" s="185"/>
    </row>
    <row r="1073" spans="1:15" x14ac:dyDescent="0.3">
      <c r="A1073" s="185"/>
      <c r="B1073" s="185"/>
      <c r="C1073" s="185"/>
      <c r="D1073" s="185"/>
      <c r="E1073" s="185"/>
      <c r="F1073" s="185"/>
      <c r="G1073" s="185"/>
      <c r="H1073" s="185"/>
      <c r="I1073" s="185"/>
      <c r="J1073" s="185"/>
      <c r="K1073" s="185"/>
      <c r="L1073" s="185"/>
      <c r="M1073" s="185"/>
      <c r="N1073" s="185"/>
      <c r="O1073" s="185"/>
    </row>
    <row r="1074" spans="1:15" x14ac:dyDescent="0.3">
      <c r="A1074" s="185"/>
      <c r="B1074" s="185"/>
      <c r="C1074" s="185"/>
      <c r="D1074" s="185"/>
      <c r="E1074" s="185"/>
      <c r="F1074" s="185"/>
      <c r="G1074" s="185"/>
      <c r="H1074" s="185"/>
      <c r="I1074" s="185"/>
      <c r="J1074" s="185"/>
      <c r="K1074" s="185"/>
      <c r="L1074" s="185"/>
      <c r="M1074" s="185"/>
      <c r="N1074" s="185"/>
      <c r="O1074" s="185"/>
    </row>
    <row r="1075" spans="1:15" x14ac:dyDescent="0.3">
      <c r="A1075" s="185"/>
      <c r="B1075" s="185"/>
      <c r="C1075" s="185"/>
      <c r="D1075" s="185"/>
      <c r="E1075" s="185"/>
      <c r="F1075" s="185"/>
      <c r="G1075" s="185"/>
      <c r="H1075" s="185"/>
      <c r="I1075" s="185"/>
      <c r="J1075" s="185"/>
      <c r="K1075" s="185"/>
      <c r="L1075" s="185"/>
      <c r="M1075" s="185"/>
      <c r="N1075" s="185"/>
      <c r="O1075" s="185"/>
    </row>
    <row r="1076" spans="1:15" x14ac:dyDescent="0.3">
      <c r="A1076" s="185"/>
      <c r="B1076" s="185"/>
      <c r="C1076" s="185"/>
      <c r="D1076" s="185"/>
      <c r="E1076" s="185"/>
      <c r="F1076" s="185"/>
      <c r="G1076" s="185"/>
      <c r="H1076" s="185"/>
      <c r="I1076" s="185"/>
      <c r="J1076" s="185"/>
      <c r="K1076" s="185"/>
      <c r="L1076" s="185"/>
      <c r="M1076" s="185"/>
      <c r="N1076" s="185"/>
      <c r="O1076" s="185"/>
    </row>
    <row r="1077" spans="1:15" x14ac:dyDescent="0.3">
      <c r="A1077" s="185"/>
      <c r="B1077" s="185"/>
      <c r="C1077" s="185"/>
      <c r="D1077" s="185"/>
      <c r="E1077" s="185"/>
      <c r="F1077" s="185"/>
      <c r="G1077" s="185"/>
      <c r="H1077" s="185"/>
      <c r="I1077" s="185"/>
      <c r="J1077" s="185"/>
      <c r="K1077" s="185"/>
      <c r="L1077" s="185"/>
      <c r="M1077" s="185"/>
      <c r="N1077" s="185"/>
      <c r="O1077" s="185"/>
    </row>
    <row r="1078" spans="1:15" x14ac:dyDescent="0.3">
      <c r="A1078" s="185"/>
      <c r="B1078" s="185"/>
      <c r="C1078" s="185"/>
      <c r="D1078" s="185"/>
      <c r="E1078" s="185"/>
      <c r="F1078" s="185"/>
      <c r="G1078" s="185"/>
      <c r="H1078" s="185"/>
      <c r="I1078" s="185"/>
      <c r="J1078" s="185"/>
      <c r="K1078" s="185"/>
      <c r="L1078" s="185"/>
      <c r="M1078" s="185"/>
      <c r="N1078" s="185"/>
      <c r="O1078" s="185"/>
    </row>
    <row r="1079" spans="1:15" x14ac:dyDescent="0.3">
      <c r="A1079" s="185"/>
      <c r="B1079" s="185"/>
      <c r="C1079" s="185"/>
      <c r="D1079" s="185"/>
      <c r="E1079" s="185"/>
      <c r="F1079" s="185"/>
      <c r="G1079" s="185"/>
      <c r="H1079" s="185"/>
      <c r="I1079" s="185"/>
      <c r="J1079" s="185"/>
      <c r="K1079" s="185"/>
      <c r="L1079" s="185"/>
      <c r="M1079" s="185"/>
      <c r="N1079" s="185"/>
      <c r="O1079" s="185"/>
    </row>
    <row r="1080" spans="1:15" x14ac:dyDescent="0.3">
      <c r="A1080" s="185"/>
      <c r="B1080" s="185"/>
      <c r="C1080" s="185"/>
      <c r="D1080" s="185"/>
      <c r="E1080" s="185"/>
      <c r="F1080" s="185"/>
      <c r="G1080" s="185"/>
      <c r="H1080" s="185"/>
      <c r="I1080" s="185"/>
      <c r="J1080" s="185"/>
      <c r="K1080" s="185"/>
      <c r="L1080" s="185"/>
      <c r="M1080" s="185"/>
      <c r="N1080" s="185"/>
      <c r="O1080" s="185"/>
    </row>
    <row r="1081" spans="1:15" x14ac:dyDescent="0.3">
      <c r="A1081" s="185"/>
      <c r="B1081" s="185"/>
      <c r="C1081" s="185"/>
      <c r="D1081" s="185"/>
      <c r="E1081" s="185"/>
      <c r="F1081" s="185"/>
      <c r="G1081" s="185"/>
      <c r="H1081" s="185"/>
      <c r="I1081" s="185"/>
      <c r="J1081" s="185"/>
      <c r="K1081" s="185"/>
      <c r="L1081" s="185"/>
      <c r="M1081" s="185"/>
      <c r="N1081" s="185"/>
      <c r="O1081" s="185"/>
    </row>
    <row r="1082" spans="1:15" x14ac:dyDescent="0.3">
      <c r="A1082" s="185"/>
      <c r="B1082" s="185"/>
      <c r="C1082" s="185"/>
      <c r="D1082" s="185"/>
      <c r="E1082" s="185"/>
      <c r="F1082" s="185"/>
      <c r="G1082" s="185"/>
      <c r="H1082" s="185"/>
      <c r="I1082" s="185"/>
      <c r="J1082" s="185"/>
      <c r="K1082" s="185"/>
      <c r="L1082" s="185"/>
      <c r="M1082" s="185"/>
      <c r="N1082" s="185"/>
      <c r="O1082" s="185"/>
    </row>
    <row r="1083" spans="1:15" x14ac:dyDescent="0.3">
      <c r="A1083" s="185"/>
      <c r="B1083" s="185"/>
      <c r="C1083" s="185"/>
      <c r="D1083" s="185"/>
      <c r="E1083" s="185"/>
      <c r="F1083" s="185"/>
      <c r="G1083" s="185"/>
      <c r="H1083" s="185"/>
      <c r="I1083" s="185"/>
      <c r="J1083" s="185"/>
      <c r="K1083" s="185"/>
      <c r="L1083" s="185"/>
      <c r="M1083" s="185"/>
      <c r="N1083" s="185"/>
      <c r="O1083" s="185"/>
    </row>
    <row r="1084" spans="1:15" x14ac:dyDescent="0.3">
      <c r="A1084" s="185"/>
      <c r="B1084" s="185"/>
      <c r="C1084" s="185"/>
      <c r="D1084" s="185"/>
      <c r="E1084" s="185"/>
      <c r="F1084" s="185"/>
      <c r="G1084" s="185"/>
      <c r="H1084" s="185"/>
      <c r="I1084" s="185"/>
      <c r="J1084" s="185"/>
      <c r="K1084" s="185"/>
      <c r="L1084" s="185"/>
      <c r="M1084" s="185"/>
      <c r="N1084" s="185"/>
      <c r="O1084" s="185"/>
    </row>
    <row r="1085" spans="1:15" x14ac:dyDescent="0.3">
      <c r="A1085" s="185"/>
      <c r="B1085" s="185"/>
      <c r="C1085" s="185"/>
      <c r="D1085" s="185"/>
      <c r="E1085" s="185"/>
      <c r="F1085" s="185"/>
      <c r="G1085" s="185"/>
      <c r="H1085" s="185"/>
      <c r="I1085" s="185"/>
      <c r="J1085" s="185"/>
      <c r="K1085" s="185"/>
      <c r="L1085" s="185"/>
      <c r="M1085" s="185"/>
      <c r="N1085" s="185"/>
      <c r="O1085" s="185"/>
    </row>
    <row r="1086" spans="1:15" x14ac:dyDescent="0.3">
      <c r="A1086" s="185"/>
      <c r="B1086" s="185"/>
      <c r="C1086" s="185"/>
      <c r="D1086" s="185"/>
      <c r="E1086" s="185"/>
      <c r="F1086" s="185"/>
      <c r="G1086" s="185"/>
      <c r="H1086" s="185"/>
      <c r="I1086" s="185"/>
      <c r="J1086" s="185"/>
      <c r="K1086" s="185"/>
      <c r="L1086" s="185"/>
      <c r="M1086" s="185"/>
      <c r="N1086" s="185"/>
      <c r="O1086" s="185"/>
    </row>
    <row r="1087" spans="1:15" x14ac:dyDescent="0.3">
      <c r="A1087" s="185"/>
      <c r="B1087" s="185"/>
      <c r="C1087" s="185"/>
      <c r="D1087" s="185"/>
      <c r="E1087" s="185"/>
      <c r="F1087" s="185"/>
      <c r="G1087" s="185"/>
      <c r="H1087" s="185"/>
      <c r="I1087" s="185"/>
      <c r="J1087" s="185"/>
      <c r="K1087" s="185"/>
      <c r="L1087" s="185"/>
      <c r="M1087" s="185"/>
      <c r="N1087" s="185"/>
      <c r="O1087" s="185"/>
    </row>
    <row r="1088" spans="1:15" x14ac:dyDescent="0.3">
      <c r="A1088" s="185"/>
      <c r="B1088" s="185"/>
      <c r="C1088" s="185"/>
      <c r="D1088" s="185"/>
      <c r="E1088" s="185"/>
      <c r="F1088" s="185"/>
      <c r="G1088" s="185"/>
      <c r="H1088" s="185"/>
      <c r="I1088" s="185"/>
      <c r="J1088" s="185"/>
      <c r="K1088" s="185"/>
      <c r="L1088" s="185"/>
      <c r="M1088" s="185"/>
      <c r="N1088" s="185"/>
      <c r="O1088" s="185"/>
    </row>
    <row r="1089" spans="1:15" x14ac:dyDescent="0.3">
      <c r="A1089" s="185"/>
      <c r="B1089" s="185"/>
      <c r="C1089" s="185"/>
      <c r="D1089" s="185"/>
      <c r="E1089" s="185"/>
      <c r="F1089" s="185"/>
      <c r="G1089" s="185"/>
      <c r="H1089" s="185"/>
      <c r="I1089" s="185"/>
      <c r="J1089" s="185"/>
      <c r="K1089" s="185"/>
      <c r="L1089" s="185"/>
      <c r="M1089" s="185"/>
      <c r="N1089" s="185"/>
      <c r="O1089" s="185"/>
    </row>
    <row r="1090" spans="1:15" x14ac:dyDescent="0.3">
      <c r="A1090" s="185"/>
      <c r="B1090" s="185"/>
      <c r="C1090" s="185"/>
      <c r="D1090" s="185"/>
      <c r="E1090" s="185"/>
      <c r="F1090" s="185"/>
      <c r="G1090" s="185"/>
      <c r="H1090" s="185"/>
      <c r="I1090" s="185"/>
      <c r="J1090" s="185"/>
      <c r="K1090" s="185"/>
      <c r="L1090" s="185"/>
      <c r="M1090" s="185"/>
      <c r="N1090" s="185"/>
      <c r="O1090" s="185"/>
    </row>
    <row r="1091" spans="1:15" x14ac:dyDescent="0.3">
      <c r="A1091" s="185"/>
      <c r="B1091" s="185"/>
      <c r="C1091" s="185"/>
      <c r="D1091" s="185"/>
      <c r="E1091" s="185"/>
      <c r="F1091" s="185"/>
      <c r="G1091" s="185"/>
      <c r="H1091" s="185"/>
      <c r="I1091" s="185"/>
      <c r="J1091" s="185"/>
      <c r="K1091" s="185"/>
      <c r="L1091" s="185"/>
      <c r="M1091" s="185"/>
      <c r="N1091" s="185"/>
      <c r="O1091" s="185"/>
    </row>
    <row r="1092" spans="1:15" x14ac:dyDescent="0.3">
      <c r="A1092" s="185"/>
      <c r="B1092" s="185"/>
      <c r="C1092" s="185"/>
      <c r="D1092" s="185"/>
      <c r="E1092" s="185"/>
      <c r="F1092" s="185"/>
      <c r="G1092" s="185"/>
      <c r="H1092" s="185"/>
      <c r="I1092" s="185"/>
      <c r="J1092" s="185"/>
      <c r="K1092" s="185"/>
      <c r="L1092" s="185"/>
      <c r="M1092" s="185"/>
      <c r="N1092" s="185"/>
      <c r="O1092" s="185"/>
    </row>
    <row r="1093" spans="1:15" x14ac:dyDescent="0.3">
      <c r="A1093" s="185"/>
      <c r="B1093" s="185"/>
      <c r="C1093" s="185"/>
      <c r="D1093" s="185"/>
      <c r="E1093" s="185"/>
      <c r="F1093" s="185"/>
      <c r="G1093" s="185"/>
      <c r="H1093" s="185"/>
      <c r="I1093" s="185"/>
      <c r="J1093" s="185"/>
      <c r="K1093" s="185"/>
      <c r="L1093" s="185"/>
      <c r="M1093" s="185"/>
      <c r="N1093" s="185"/>
      <c r="O1093" s="185"/>
    </row>
    <row r="1094" spans="1:15" x14ac:dyDescent="0.3">
      <c r="A1094" s="185"/>
      <c r="B1094" s="185"/>
      <c r="C1094" s="185"/>
      <c r="D1094" s="185"/>
      <c r="E1094" s="185"/>
      <c r="F1094" s="185"/>
      <c r="G1094" s="185"/>
      <c r="H1094" s="185"/>
      <c r="I1094" s="185"/>
      <c r="J1094" s="185"/>
      <c r="K1094" s="185"/>
      <c r="L1094" s="185"/>
      <c r="M1094" s="185"/>
      <c r="N1094" s="185"/>
      <c r="O1094" s="185"/>
    </row>
    <row r="1095" spans="1:15" x14ac:dyDescent="0.3">
      <c r="A1095" s="185"/>
      <c r="B1095" s="185"/>
      <c r="C1095" s="185"/>
      <c r="D1095" s="185"/>
      <c r="E1095" s="185"/>
      <c r="F1095" s="185"/>
      <c r="G1095" s="185"/>
      <c r="H1095" s="185"/>
      <c r="I1095" s="185"/>
      <c r="J1095" s="185"/>
      <c r="K1095" s="185"/>
      <c r="L1095" s="185"/>
      <c r="M1095" s="185"/>
      <c r="N1095" s="185"/>
      <c r="O1095" s="185"/>
    </row>
    <row r="1096" spans="1:15" x14ac:dyDescent="0.3">
      <c r="A1096" s="185"/>
      <c r="B1096" s="185"/>
      <c r="C1096" s="185"/>
      <c r="D1096" s="185"/>
      <c r="E1096" s="185"/>
      <c r="F1096" s="185"/>
      <c r="G1096" s="185"/>
      <c r="H1096" s="185"/>
      <c r="I1096" s="185"/>
      <c r="J1096" s="185"/>
      <c r="K1096" s="185"/>
      <c r="L1096" s="185"/>
      <c r="M1096" s="185"/>
      <c r="N1096" s="185"/>
      <c r="O1096" s="185"/>
    </row>
    <row r="1097" spans="1:15" x14ac:dyDescent="0.3">
      <c r="A1097" s="185"/>
      <c r="B1097" s="185"/>
      <c r="C1097" s="185"/>
      <c r="D1097" s="185"/>
      <c r="E1097" s="185"/>
      <c r="F1097" s="185"/>
      <c r="G1097" s="185"/>
      <c r="H1097" s="185"/>
      <c r="I1097" s="185"/>
      <c r="J1097" s="185"/>
      <c r="K1097" s="185"/>
      <c r="L1097" s="185"/>
      <c r="M1097" s="185"/>
      <c r="N1097" s="185"/>
      <c r="O1097" s="185"/>
    </row>
    <row r="1098" spans="1:15" x14ac:dyDescent="0.3">
      <c r="A1098" s="185"/>
      <c r="B1098" s="185"/>
      <c r="C1098" s="185"/>
      <c r="D1098" s="185"/>
      <c r="E1098" s="185"/>
      <c r="F1098" s="185"/>
      <c r="G1098" s="185"/>
      <c r="H1098" s="185"/>
      <c r="I1098" s="185"/>
      <c r="J1098" s="185"/>
      <c r="K1098" s="185"/>
      <c r="L1098" s="185"/>
      <c r="M1098" s="185"/>
      <c r="N1098" s="185"/>
      <c r="O1098" s="185"/>
    </row>
    <row r="1099" spans="1:15" x14ac:dyDescent="0.3">
      <c r="A1099" s="185"/>
      <c r="B1099" s="185"/>
      <c r="C1099" s="185"/>
      <c r="D1099" s="185"/>
      <c r="E1099" s="185"/>
      <c r="F1099" s="185"/>
      <c r="G1099" s="185"/>
      <c r="H1099" s="185"/>
      <c r="I1099" s="185"/>
      <c r="J1099" s="185"/>
      <c r="K1099" s="185"/>
      <c r="L1099" s="185"/>
      <c r="M1099" s="185"/>
      <c r="N1099" s="185"/>
      <c r="O1099" s="185"/>
    </row>
    <row r="1100" spans="1:15" x14ac:dyDescent="0.3">
      <c r="A1100" s="185"/>
      <c r="B1100" s="185"/>
      <c r="C1100" s="185"/>
      <c r="D1100" s="185"/>
      <c r="E1100" s="185"/>
      <c r="F1100" s="185"/>
      <c r="G1100" s="185"/>
      <c r="H1100" s="185"/>
      <c r="I1100" s="185"/>
      <c r="J1100" s="185"/>
      <c r="K1100" s="185"/>
      <c r="L1100" s="185"/>
      <c r="M1100" s="185"/>
      <c r="N1100" s="185"/>
      <c r="O1100" s="185"/>
    </row>
    <row r="1101" spans="1:15" x14ac:dyDescent="0.3">
      <c r="A1101" s="185"/>
      <c r="B1101" s="185"/>
      <c r="C1101" s="185"/>
      <c r="D1101" s="185"/>
      <c r="E1101" s="185"/>
      <c r="F1101" s="185"/>
      <c r="G1101" s="185"/>
      <c r="H1101" s="185"/>
      <c r="I1101" s="185"/>
      <c r="J1101" s="185"/>
      <c r="K1101" s="185"/>
      <c r="L1101" s="185"/>
      <c r="M1101" s="185"/>
      <c r="N1101" s="185"/>
      <c r="O1101" s="185"/>
    </row>
    <row r="1102" spans="1:15" x14ac:dyDescent="0.3">
      <c r="A1102" s="185"/>
      <c r="B1102" s="185"/>
      <c r="C1102" s="185"/>
      <c r="D1102" s="185"/>
      <c r="E1102" s="185"/>
      <c r="F1102" s="185"/>
      <c r="G1102" s="185"/>
      <c r="H1102" s="185"/>
      <c r="I1102" s="185"/>
      <c r="J1102" s="185"/>
      <c r="K1102" s="185"/>
      <c r="L1102" s="185"/>
      <c r="M1102" s="185"/>
      <c r="N1102" s="185"/>
      <c r="O1102" s="185"/>
    </row>
    <row r="1103" spans="1:15" x14ac:dyDescent="0.3">
      <c r="A1103" s="185"/>
      <c r="B1103" s="185"/>
      <c r="C1103" s="185"/>
      <c r="D1103" s="185"/>
      <c r="E1103" s="185"/>
      <c r="F1103" s="185"/>
      <c r="G1103" s="185"/>
      <c r="H1103" s="185"/>
      <c r="I1103" s="185"/>
      <c r="J1103" s="185"/>
      <c r="K1103" s="185"/>
      <c r="L1103" s="185"/>
      <c r="M1103" s="185"/>
      <c r="N1103" s="185"/>
      <c r="O1103" s="185"/>
    </row>
    <row r="1104" spans="1:15" x14ac:dyDescent="0.3">
      <c r="A1104" s="185"/>
      <c r="B1104" s="185"/>
      <c r="C1104" s="185"/>
      <c r="D1104" s="185"/>
      <c r="E1104" s="185"/>
      <c r="F1104" s="185"/>
      <c r="G1104" s="185"/>
      <c r="H1104" s="185"/>
      <c r="I1104" s="185"/>
      <c r="J1104" s="185"/>
      <c r="K1104" s="185"/>
      <c r="L1104" s="185"/>
      <c r="M1104" s="185"/>
      <c r="N1104" s="185"/>
      <c r="O1104" s="185"/>
    </row>
    <row r="1105" spans="1:15" x14ac:dyDescent="0.3">
      <c r="A1105" s="185"/>
      <c r="B1105" s="185"/>
      <c r="C1105" s="185"/>
      <c r="D1105" s="185"/>
      <c r="E1105" s="185"/>
      <c r="F1105" s="185"/>
      <c r="G1105" s="185"/>
      <c r="H1105" s="185"/>
      <c r="I1105" s="185"/>
      <c r="J1105" s="185"/>
      <c r="K1105" s="185"/>
      <c r="L1105" s="185"/>
      <c r="M1105" s="185"/>
      <c r="N1105" s="185"/>
      <c r="O1105" s="185"/>
    </row>
    <row r="1106" spans="1:15" x14ac:dyDescent="0.3">
      <c r="A1106" s="185"/>
      <c r="B1106" s="185"/>
      <c r="C1106" s="185"/>
      <c r="D1106" s="185"/>
      <c r="E1106" s="185"/>
      <c r="F1106" s="185"/>
      <c r="G1106" s="185"/>
      <c r="H1106" s="185"/>
      <c r="I1106" s="185"/>
      <c r="J1106" s="185"/>
      <c r="K1106" s="185"/>
      <c r="L1106" s="185"/>
      <c r="M1106" s="185"/>
      <c r="N1106" s="185"/>
      <c r="O1106" s="185"/>
    </row>
    <row r="1107" spans="1:15" x14ac:dyDescent="0.3">
      <c r="A1107" s="185"/>
      <c r="B1107" s="185"/>
      <c r="C1107" s="185"/>
      <c r="D1107" s="185"/>
      <c r="E1107" s="185"/>
      <c r="F1107" s="185"/>
      <c r="G1107" s="185"/>
      <c r="H1107" s="185"/>
      <c r="I1107" s="185"/>
      <c r="J1107" s="185"/>
      <c r="K1107" s="185"/>
      <c r="L1107" s="185"/>
      <c r="M1107" s="185"/>
      <c r="N1107" s="185"/>
      <c r="O1107" s="185"/>
    </row>
    <row r="1108" spans="1:15" x14ac:dyDescent="0.3">
      <c r="A1108" s="185"/>
      <c r="B1108" s="185"/>
      <c r="C1108" s="185"/>
      <c r="D1108" s="185"/>
      <c r="E1108" s="185"/>
      <c r="F1108" s="185"/>
      <c r="G1108" s="185"/>
      <c r="H1108" s="185"/>
      <c r="I1108" s="185"/>
      <c r="J1108" s="185"/>
      <c r="K1108" s="185"/>
      <c r="L1108" s="185"/>
      <c r="M1108" s="185"/>
      <c r="N1108" s="185"/>
      <c r="O1108" s="185"/>
    </row>
    <row r="1109" spans="1:15" x14ac:dyDescent="0.3">
      <c r="A1109" s="185"/>
      <c r="B1109" s="185"/>
      <c r="C1109" s="185"/>
      <c r="D1109" s="185"/>
      <c r="E1109" s="185"/>
      <c r="F1109" s="185"/>
      <c r="G1109" s="185"/>
      <c r="H1109" s="185"/>
      <c r="I1109" s="185"/>
      <c r="J1109" s="185"/>
      <c r="K1109" s="185"/>
      <c r="L1109" s="185"/>
      <c r="M1109" s="185"/>
      <c r="N1109" s="185"/>
      <c r="O1109" s="185"/>
    </row>
    <row r="1110" spans="1:15" x14ac:dyDescent="0.3">
      <c r="A1110" s="185"/>
      <c r="B1110" s="185"/>
      <c r="C1110" s="185"/>
      <c r="D1110" s="185"/>
      <c r="E1110" s="185"/>
      <c r="F1110" s="185"/>
      <c r="G1110" s="185"/>
      <c r="H1110" s="185"/>
      <c r="I1110" s="185"/>
      <c r="J1110" s="185"/>
      <c r="K1110" s="185"/>
      <c r="L1110" s="185"/>
      <c r="M1110" s="185"/>
      <c r="N1110" s="185"/>
      <c r="O1110" s="185"/>
    </row>
    <row r="1111" spans="1:15" x14ac:dyDescent="0.3">
      <c r="A1111" s="185"/>
      <c r="B1111" s="185"/>
      <c r="C1111" s="185"/>
      <c r="D1111" s="185"/>
      <c r="E1111" s="185"/>
      <c r="F1111" s="185"/>
      <c r="G1111" s="185"/>
      <c r="H1111" s="185"/>
      <c r="I1111" s="185"/>
      <c r="J1111" s="185"/>
      <c r="K1111" s="185"/>
      <c r="L1111" s="185"/>
      <c r="M1111" s="185"/>
      <c r="N1111" s="185"/>
      <c r="O1111" s="185"/>
    </row>
    <row r="1112" spans="1:15" x14ac:dyDescent="0.3">
      <c r="A1112" s="185"/>
      <c r="B1112" s="185"/>
      <c r="C1112" s="185"/>
      <c r="D1112" s="185"/>
      <c r="E1112" s="185"/>
      <c r="F1112" s="185"/>
      <c r="G1112" s="185"/>
      <c r="H1112" s="185"/>
      <c r="I1112" s="185"/>
      <c r="J1112" s="185"/>
      <c r="K1112" s="185"/>
      <c r="L1112" s="185"/>
      <c r="M1112" s="185"/>
      <c r="N1112" s="185"/>
      <c r="O1112" s="185"/>
    </row>
    <row r="1113" spans="1:15" x14ac:dyDescent="0.3">
      <c r="A1113" s="185"/>
      <c r="B1113" s="185"/>
      <c r="C1113" s="185"/>
      <c r="D1113" s="185"/>
      <c r="E1113" s="185"/>
      <c r="F1113" s="185"/>
      <c r="G1113" s="185"/>
      <c r="H1113" s="185"/>
      <c r="I1113" s="185"/>
      <c r="J1113" s="185"/>
      <c r="K1113" s="185"/>
      <c r="L1113" s="185"/>
      <c r="M1113" s="185"/>
      <c r="N1113" s="185"/>
      <c r="O1113" s="185"/>
    </row>
    <row r="1114" spans="1:15" x14ac:dyDescent="0.3">
      <c r="A1114" s="185"/>
      <c r="B1114" s="185"/>
      <c r="C1114" s="185"/>
      <c r="D1114" s="185"/>
      <c r="E1114" s="185"/>
      <c r="F1114" s="185"/>
      <c r="G1114" s="185"/>
      <c r="H1114" s="185"/>
      <c r="I1114" s="185"/>
      <c r="J1114" s="185"/>
      <c r="K1114" s="185"/>
      <c r="L1114" s="185"/>
      <c r="M1114" s="185"/>
      <c r="N1114" s="185"/>
      <c r="O1114" s="185"/>
    </row>
    <row r="1115" spans="1:15" x14ac:dyDescent="0.3">
      <c r="A1115" s="185"/>
      <c r="B1115" s="185"/>
      <c r="C1115" s="185"/>
      <c r="D1115" s="185"/>
      <c r="E1115" s="185"/>
      <c r="F1115" s="185"/>
      <c r="G1115" s="185"/>
      <c r="H1115" s="185"/>
      <c r="I1115" s="185"/>
      <c r="J1115" s="185"/>
      <c r="K1115" s="185"/>
      <c r="L1115" s="185"/>
      <c r="M1115" s="185"/>
      <c r="N1115" s="185"/>
      <c r="O1115" s="185"/>
    </row>
    <row r="1116" spans="1:15" x14ac:dyDescent="0.3">
      <c r="A1116" s="185"/>
      <c r="B1116" s="185"/>
      <c r="C1116" s="185"/>
      <c r="D1116" s="185"/>
      <c r="E1116" s="185"/>
      <c r="F1116" s="185"/>
      <c r="G1116" s="185"/>
      <c r="H1116" s="185"/>
      <c r="I1116" s="185"/>
      <c r="J1116" s="185"/>
      <c r="K1116" s="185"/>
      <c r="L1116" s="185"/>
      <c r="M1116" s="185"/>
      <c r="N1116" s="185"/>
      <c r="O1116" s="185"/>
    </row>
    <row r="1117" spans="1:15" x14ac:dyDescent="0.3">
      <c r="A1117" s="185"/>
      <c r="B1117" s="185"/>
      <c r="C1117" s="185"/>
      <c r="D1117" s="185"/>
      <c r="E1117" s="185"/>
      <c r="F1117" s="185"/>
      <c r="G1117" s="185"/>
      <c r="H1117" s="185"/>
      <c r="I1117" s="185"/>
      <c r="J1117" s="185"/>
      <c r="K1117" s="185"/>
      <c r="L1117" s="185"/>
      <c r="M1117" s="185"/>
      <c r="N1117" s="185"/>
      <c r="O1117" s="185"/>
    </row>
    <row r="1118" spans="1:15" x14ac:dyDescent="0.3">
      <c r="A1118" s="185"/>
      <c r="B1118" s="185"/>
      <c r="C1118" s="185"/>
      <c r="D1118" s="185"/>
      <c r="E1118" s="185"/>
      <c r="F1118" s="185"/>
      <c r="G1118" s="185"/>
      <c r="H1118" s="185"/>
      <c r="I1118" s="185"/>
      <c r="J1118" s="185"/>
      <c r="K1118" s="185"/>
      <c r="L1118" s="185"/>
      <c r="M1118" s="185"/>
      <c r="N1118" s="185"/>
      <c r="O1118" s="185"/>
    </row>
    <row r="1119" spans="1:15" x14ac:dyDescent="0.3">
      <c r="A1119" s="185"/>
      <c r="B1119" s="185"/>
      <c r="C1119" s="185"/>
      <c r="D1119" s="185"/>
      <c r="E1119" s="185"/>
      <c r="F1119" s="185"/>
      <c r="G1119" s="185"/>
      <c r="H1119" s="185"/>
      <c r="I1119" s="185"/>
      <c r="J1119" s="185"/>
      <c r="K1119" s="185"/>
      <c r="L1119" s="185"/>
      <c r="M1119" s="185"/>
      <c r="N1119" s="185"/>
      <c r="O1119" s="185"/>
    </row>
    <row r="1120" spans="1:15" x14ac:dyDescent="0.3">
      <c r="A1120" s="185"/>
      <c r="B1120" s="185"/>
      <c r="C1120" s="185"/>
      <c r="D1120" s="185"/>
      <c r="E1120" s="185"/>
      <c r="F1120" s="185"/>
      <c r="G1120" s="185"/>
      <c r="H1120" s="185"/>
      <c r="I1120" s="185"/>
      <c r="J1120" s="185"/>
      <c r="K1120" s="185"/>
      <c r="L1120" s="185"/>
      <c r="M1120" s="185"/>
      <c r="N1120" s="185"/>
      <c r="O1120" s="185"/>
    </row>
    <row r="1121" spans="1:15" x14ac:dyDescent="0.3">
      <c r="A1121" s="185"/>
      <c r="B1121" s="185"/>
      <c r="C1121" s="185"/>
      <c r="D1121" s="185"/>
      <c r="E1121" s="185"/>
      <c r="F1121" s="185"/>
      <c r="G1121" s="185"/>
      <c r="H1121" s="185"/>
      <c r="I1121" s="185"/>
      <c r="J1121" s="185"/>
      <c r="K1121" s="185"/>
      <c r="L1121" s="185"/>
      <c r="M1121" s="185"/>
      <c r="N1121" s="185"/>
      <c r="O1121" s="185"/>
    </row>
    <row r="1122" spans="1:15" x14ac:dyDescent="0.3">
      <c r="A1122" s="185"/>
      <c r="B1122" s="185"/>
      <c r="C1122" s="185"/>
      <c r="D1122" s="185"/>
      <c r="E1122" s="185"/>
      <c r="F1122" s="185"/>
      <c r="G1122" s="185"/>
      <c r="H1122" s="185"/>
      <c r="I1122" s="185"/>
      <c r="J1122" s="185"/>
      <c r="K1122" s="185"/>
      <c r="L1122" s="185"/>
      <c r="M1122" s="185"/>
      <c r="N1122" s="185"/>
      <c r="O1122" s="185"/>
    </row>
    <row r="1123" spans="1:15" x14ac:dyDescent="0.3">
      <c r="A1123" s="185"/>
      <c r="B1123" s="185"/>
      <c r="C1123" s="185"/>
      <c r="D1123" s="185"/>
      <c r="E1123" s="185"/>
      <c r="F1123" s="185"/>
      <c r="G1123" s="185"/>
      <c r="H1123" s="185"/>
      <c r="I1123" s="185"/>
      <c r="J1123" s="185"/>
      <c r="K1123" s="185"/>
      <c r="L1123" s="185"/>
      <c r="M1123" s="185"/>
      <c r="N1123" s="185"/>
      <c r="O1123" s="185"/>
    </row>
    <row r="1124" spans="1:15" x14ac:dyDescent="0.3">
      <c r="A1124" s="185"/>
      <c r="B1124" s="185"/>
      <c r="C1124" s="185"/>
      <c r="D1124" s="185"/>
      <c r="E1124" s="185"/>
      <c r="F1124" s="185"/>
      <c r="G1124" s="185"/>
      <c r="H1124" s="185"/>
      <c r="I1124" s="185"/>
      <c r="J1124" s="185"/>
      <c r="K1124" s="185"/>
      <c r="L1124" s="185"/>
      <c r="M1124" s="185"/>
      <c r="N1124" s="185"/>
      <c r="O1124" s="185"/>
    </row>
    <row r="1125" spans="1:15" x14ac:dyDescent="0.3">
      <c r="A1125" s="185"/>
      <c r="B1125" s="185"/>
      <c r="C1125" s="185"/>
      <c r="D1125" s="185"/>
      <c r="E1125" s="185"/>
      <c r="F1125" s="185"/>
      <c r="G1125" s="185"/>
      <c r="H1125" s="185"/>
      <c r="I1125" s="185"/>
      <c r="J1125" s="185"/>
      <c r="K1125" s="185"/>
      <c r="L1125" s="185"/>
      <c r="M1125" s="185"/>
      <c r="N1125" s="185"/>
      <c r="O1125" s="185"/>
    </row>
    <row r="1126" spans="1:15" x14ac:dyDescent="0.3">
      <c r="A1126" s="185"/>
      <c r="B1126" s="185"/>
      <c r="C1126" s="185"/>
      <c r="D1126" s="185"/>
      <c r="E1126" s="185"/>
      <c r="F1126" s="185"/>
      <c r="G1126" s="185"/>
      <c r="H1126" s="185"/>
      <c r="I1126" s="185"/>
      <c r="J1126" s="185"/>
      <c r="K1126" s="185"/>
      <c r="L1126" s="185"/>
      <c r="M1126" s="185"/>
      <c r="N1126" s="185"/>
      <c r="O1126" s="185"/>
    </row>
    <row r="1127" spans="1:15" x14ac:dyDescent="0.3">
      <c r="A1127" s="185"/>
      <c r="B1127" s="185"/>
      <c r="C1127" s="185"/>
      <c r="D1127" s="185"/>
      <c r="E1127" s="185"/>
      <c r="F1127" s="185"/>
      <c r="G1127" s="185"/>
      <c r="H1127" s="185"/>
      <c r="I1127" s="185"/>
      <c r="J1127" s="185"/>
      <c r="K1127" s="185"/>
      <c r="L1127" s="185"/>
      <c r="M1127" s="185"/>
      <c r="N1127" s="185"/>
      <c r="O1127" s="185"/>
    </row>
    <row r="1128" spans="1:15" x14ac:dyDescent="0.3">
      <c r="A1128" s="185"/>
      <c r="B1128" s="185"/>
      <c r="C1128" s="185"/>
      <c r="D1128" s="185"/>
      <c r="E1128" s="185"/>
      <c r="F1128" s="185"/>
      <c r="G1128" s="185"/>
      <c r="H1128" s="185"/>
      <c r="I1128" s="185"/>
      <c r="J1128" s="185"/>
      <c r="K1128" s="185"/>
      <c r="L1128" s="185"/>
      <c r="M1128" s="185"/>
      <c r="N1128" s="185"/>
      <c r="O1128" s="185"/>
    </row>
    <row r="1129" spans="1:15" x14ac:dyDescent="0.3">
      <c r="A1129" s="185"/>
      <c r="B1129" s="185"/>
      <c r="C1129" s="185"/>
      <c r="D1129" s="185"/>
      <c r="E1129" s="185"/>
      <c r="F1129" s="185"/>
      <c r="G1129" s="185"/>
      <c r="H1129" s="185"/>
      <c r="I1129" s="185"/>
      <c r="J1129" s="185"/>
      <c r="K1129" s="185"/>
      <c r="L1129" s="185"/>
      <c r="M1129" s="185"/>
      <c r="N1129" s="185"/>
      <c r="O1129" s="185"/>
    </row>
    <row r="1130" spans="1:15" x14ac:dyDescent="0.3">
      <c r="A1130" s="185"/>
      <c r="B1130" s="185"/>
      <c r="C1130" s="185"/>
      <c r="D1130" s="185"/>
      <c r="E1130" s="185"/>
      <c r="F1130" s="185"/>
      <c r="G1130" s="185"/>
      <c r="H1130" s="185"/>
      <c r="I1130" s="185"/>
      <c r="J1130" s="185"/>
      <c r="K1130" s="185"/>
      <c r="L1130" s="185"/>
      <c r="M1130" s="185"/>
      <c r="N1130" s="185"/>
      <c r="O1130" s="185"/>
    </row>
    <row r="1131" spans="1:15" x14ac:dyDescent="0.3">
      <c r="A1131" s="185"/>
      <c r="B1131" s="185"/>
      <c r="C1131" s="185"/>
      <c r="D1131" s="185"/>
      <c r="E1131" s="185"/>
      <c r="F1131" s="185"/>
      <c r="G1131" s="185"/>
      <c r="H1131" s="185"/>
      <c r="I1131" s="185"/>
      <c r="J1131" s="185"/>
      <c r="K1131" s="185"/>
      <c r="L1131" s="185"/>
      <c r="M1131" s="185"/>
      <c r="N1131" s="185"/>
      <c r="O1131" s="185"/>
    </row>
    <row r="1132" spans="1:15" x14ac:dyDescent="0.3">
      <c r="A1132" s="185"/>
      <c r="B1132" s="185"/>
      <c r="C1132" s="185"/>
      <c r="D1132" s="185"/>
      <c r="E1132" s="185"/>
      <c r="F1132" s="185"/>
      <c r="G1132" s="185"/>
      <c r="H1132" s="185"/>
      <c r="I1132" s="185"/>
      <c r="J1132" s="185"/>
      <c r="K1132" s="185"/>
      <c r="L1132" s="185"/>
      <c r="M1132" s="185"/>
      <c r="N1132" s="185"/>
      <c r="O1132" s="185"/>
    </row>
    <row r="1133" spans="1:15" x14ac:dyDescent="0.3">
      <c r="A1133" s="185"/>
      <c r="B1133" s="185"/>
      <c r="C1133" s="185"/>
      <c r="D1133" s="185"/>
      <c r="E1133" s="185"/>
      <c r="F1133" s="185"/>
      <c r="G1133" s="185"/>
      <c r="H1133" s="185"/>
      <c r="I1133" s="185"/>
      <c r="J1133" s="185"/>
      <c r="K1133" s="185"/>
      <c r="L1133" s="185"/>
      <c r="M1133" s="185"/>
      <c r="N1133" s="185"/>
      <c r="O1133" s="185"/>
    </row>
    <row r="1134" spans="1:15" x14ac:dyDescent="0.3">
      <c r="A1134" s="185"/>
      <c r="B1134" s="185"/>
      <c r="C1134" s="185"/>
      <c r="D1134" s="185"/>
      <c r="E1134" s="185"/>
      <c r="F1134" s="185"/>
      <c r="G1134" s="185"/>
      <c r="H1134" s="185"/>
      <c r="I1134" s="185"/>
      <c r="J1134" s="185"/>
      <c r="K1134" s="185"/>
      <c r="L1134" s="185"/>
      <c r="M1134" s="185"/>
      <c r="N1134" s="185"/>
      <c r="O1134" s="185"/>
    </row>
    <row r="1135" spans="1:15" x14ac:dyDescent="0.3">
      <c r="A1135" s="185"/>
      <c r="B1135" s="185"/>
      <c r="C1135" s="185"/>
      <c r="D1135" s="185"/>
      <c r="E1135" s="185"/>
      <c r="F1135" s="185"/>
      <c r="G1135" s="185"/>
      <c r="H1135" s="185"/>
      <c r="I1135" s="185"/>
      <c r="J1135" s="185"/>
      <c r="K1135" s="185"/>
      <c r="L1135" s="185"/>
      <c r="M1135" s="185"/>
      <c r="N1135" s="185"/>
      <c r="O1135" s="185"/>
    </row>
    <row r="1136" spans="1:15" x14ac:dyDescent="0.3">
      <c r="A1136" s="185"/>
      <c r="B1136" s="185"/>
      <c r="C1136" s="185"/>
      <c r="D1136" s="185"/>
      <c r="E1136" s="185"/>
      <c r="F1136" s="185"/>
      <c r="G1136" s="185"/>
      <c r="H1136" s="185"/>
      <c r="I1136" s="185"/>
      <c r="J1136" s="185"/>
      <c r="K1136" s="185"/>
      <c r="L1136" s="185"/>
      <c r="M1136" s="185"/>
      <c r="N1136" s="185"/>
      <c r="O1136" s="185"/>
    </row>
    <row r="1137" spans="1:15" x14ac:dyDescent="0.3">
      <c r="A1137" s="185"/>
      <c r="B1137" s="185"/>
      <c r="C1137" s="185"/>
      <c r="D1137" s="185"/>
      <c r="E1137" s="185"/>
      <c r="F1137" s="185"/>
      <c r="G1137" s="185"/>
      <c r="H1137" s="185"/>
      <c r="I1137" s="185"/>
      <c r="J1137" s="185"/>
      <c r="K1137" s="185"/>
      <c r="L1137" s="185"/>
      <c r="M1137" s="185"/>
      <c r="N1137" s="185"/>
      <c r="O1137" s="185"/>
    </row>
    <row r="1138" spans="1:15" x14ac:dyDescent="0.3">
      <c r="A1138" s="185"/>
      <c r="B1138" s="185"/>
      <c r="C1138" s="185"/>
      <c r="D1138" s="185"/>
      <c r="E1138" s="185"/>
      <c r="F1138" s="185"/>
      <c r="G1138" s="185"/>
      <c r="H1138" s="185"/>
      <c r="I1138" s="185"/>
      <c r="J1138" s="185"/>
      <c r="K1138" s="185"/>
      <c r="L1138" s="185"/>
      <c r="M1138" s="185"/>
      <c r="N1138" s="185"/>
      <c r="O1138" s="185"/>
    </row>
    <row r="1139" spans="1:15" x14ac:dyDescent="0.3">
      <c r="A1139" s="185"/>
      <c r="B1139" s="185"/>
      <c r="C1139" s="185"/>
      <c r="D1139" s="185"/>
      <c r="E1139" s="185"/>
      <c r="F1139" s="185"/>
      <c r="G1139" s="185"/>
      <c r="H1139" s="185"/>
      <c r="I1139" s="185"/>
      <c r="J1139" s="185"/>
      <c r="K1139" s="185"/>
      <c r="L1139" s="185"/>
      <c r="M1139" s="185"/>
      <c r="N1139" s="185"/>
      <c r="O1139" s="185"/>
    </row>
    <row r="1140" spans="1:15" x14ac:dyDescent="0.3">
      <c r="A1140" s="185"/>
      <c r="B1140" s="185"/>
      <c r="C1140" s="185"/>
      <c r="D1140" s="185"/>
      <c r="E1140" s="185"/>
      <c r="F1140" s="185"/>
      <c r="G1140" s="185"/>
      <c r="H1140" s="185"/>
      <c r="I1140" s="185"/>
      <c r="J1140" s="185"/>
      <c r="K1140" s="185"/>
      <c r="L1140" s="185"/>
      <c r="M1140" s="185"/>
      <c r="N1140" s="185"/>
      <c r="O1140" s="185"/>
    </row>
    <row r="1141" spans="1:15" x14ac:dyDescent="0.3">
      <c r="A1141" s="185"/>
      <c r="B1141" s="185"/>
      <c r="C1141" s="185"/>
      <c r="D1141" s="185"/>
      <c r="E1141" s="185"/>
      <c r="F1141" s="185"/>
      <c r="G1141" s="185"/>
      <c r="H1141" s="185"/>
      <c r="I1141" s="185"/>
      <c r="J1141" s="185"/>
      <c r="K1141" s="185"/>
      <c r="L1141" s="185"/>
      <c r="M1141" s="185"/>
      <c r="N1141" s="185"/>
      <c r="O1141" s="185"/>
    </row>
    <row r="1142" spans="1:15" x14ac:dyDescent="0.3">
      <c r="A1142" s="185"/>
      <c r="B1142" s="185"/>
      <c r="C1142" s="185"/>
      <c r="D1142" s="185"/>
      <c r="E1142" s="185"/>
      <c r="F1142" s="185"/>
      <c r="G1142" s="185"/>
      <c r="H1142" s="185"/>
      <c r="I1142" s="185"/>
      <c r="J1142" s="185"/>
      <c r="K1142" s="185"/>
      <c r="L1142" s="185"/>
      <c r="M1142" s="185"/>
      <c r="N1142" s="185"/>
      <c r="O1142" s="185"/>
    </row>
    <row r="1143" spans="1:15" x14ac:dyDescent="0.3">
      <c r="A1143" s="185"/>
      <c r="B1143" s="185"/>
      <c r="C1143" s="185"/>
      <c r="D1143" s="185"/>
      <c r="E1143" s="185"/>
      <c r="F1143" s="185"/>
      <c r="G1143" s="185"/>
      <c r="H1143" s="185"/>
      <c r="I1143" s="185"/>
      <c r="J1143" s="185"/>
      <c r="K1143" s="185"/>
      <c r="L1143" s="185"/>
      <c r="M1143" s="185"/>
      <c r="N1143" s="185"/>
      <c r="O1143" s="185"/>
    </row>
    <row r="1144" spans="1:15" x14ac:dyDescent="0.3">
      <c r="A1144" s="185"/>
      <c r="B1144" s="185"/>
      <c r="C1144" s="185"/>
      <c r="D1144" s="185"/>
      <c r="E1144" s="185"/>
      <c r="F1144" s="185"/>
      <c r="G1144" s="185"/>
      <c r="H1144" s="185"/>
      <c r="I1144" s="185"/>
      <c r="J1144" s="185"/>
      <c r="K1144" s="185"/>
      <c r="L1144" s="185"/>
      <c r="M1144" s="185"/>
      <c r="N1144" s="185"/>
      <c r="O1144" s="185"/>
    </row>
    <row r="1145" spans="1:15" x14ac:dyDescent="0.3">
      <c r="A1145" s="185"/>
      <c r="B1145" s="185"/>
      <c r="C1145" s="185"/>
      <c r="D1145" s="185"/>
      <c r="E1145" s="185"/>
      <c r="F1145" s="185"/>
      <c r="G1145" s="185"/>
      <c r="H1145" s="185"/>
      <c r="I1145" s="185"/>
      <c r="J1145" s="185"/>
      <c r="K1145" s="185"/>
      <c r="L1145" s="185"/>
      <c r="M1145" s="185"/>
      <c r="N1145" s="185"/>
      <c r="O1145" s="185"/>
    </row>
    <row r="1146" spans="1:15" x14ac:dyDescent="0.3">
      <c r="A1146" s="185"/>
      <c r="B1146" s="185"/>
      <c r="C1146" s="185"/>
      <c r="D1146" s="185"/>
      <c r="E1146" s="185"/>
      <c r="F1146" s="185"/>
      <c r="G1146" s="185"/>
      <c r="H1146" s="185"/>
      <c r="I1146" s="185"/>
      <c r="J1146" s="185"/>
      <c r="K1146" s="185"/>
      <c r="L1146" s="185"/>
      <c r="M1146" s="185"/>
      <c r="N1146" s="185"/>
      <c r="O1146" s="185"/>
    </row>
    <row r="1147" spans="1:15" x14ac:dyDescent="0.3">
      <c r="A1147" s="185"/>
      <c r="B1147" s="185"/>
      <c r="C1147" s="185"/>
      <c r="D1147" s="185"/>
      <c r="E1147" s="185"/>
      <c r="F1147" s="185"/>
      <c r="G1147" s="185"/>
      <c r="H1147" s="185"/>
      <c r="I1147" s="185"/>
      <c r="J1147" s="185"/>
      <c r="K1147" s="185"/>
      <c r="L1147" s="185"/>
      <c r="M1147" s="185"/>
      <c r="N1147" s="185"/>
      <c r="O1147" s="185"/>
    </row>
    <row r="1148" spans="1:15" x14ac:dyDescent="0.3">
      <c r="A1148" s="185"/>
      <c r="B1148" s="185"/>
      <c r="C1148" s="185"/>
      <c r="D1148" s="185"/>
      <c r="E1148" s="185"/>
      <c r="F1148" s="185"/>
      <c r="G1148" s="185"/>
      <c r="H1148" s="185"/>
      <c r="I1148" s="185"/>
      <c r="J1148" s="185"/>
      <c r="K1148" s="185"/>
      <c r="L1148" s="185"/>
      <c r="M1148" s="185"/>
      <c r="N1148" s="185"/>
      <c r="O1148" s="185"/>
    </row>
    <row r="1149" spans="1:15" x14ac:dyDescent="0.3">
      <c r="A1149" s="185"/>
      <c r="B1149" s="185"/>
      <c r="C1149" s="185"/>
      <c r="D1149" s="185"/>
      <c r="E1149" s="185"/>
      <c r="F1149" s="185"/>
      <c r="G1149" s="185"/>
      <c r="H1149" s="185"/>
      <c r="I1149" s="185"/>
      <c r="J1149" s="185"/>
      <c r="K1149" s="185"/>
      <c r="L1149" s="185"/>
      <c r="M1149" s="185"/>
      <c r="N1149" s="185"/>
      <c r="O1149" s="185"/>
    </row>
    <row r="1150" spans="1:15" x14ac:dyDescent="0.3">
      <c r="A1150" s="185"/>
      <c r="B1150" s="185"/>
      <c r="C1150" s="185"/>
      <c r="D1150" s="185"/>
      <c r="E1150" s="185"/>
      <c r="F1150" s="185"/>
      <c r="G1150" s="185"/>
      <c r="H1150" s="185"/>
      <c r="I1150" s="185"/>
      <c r="J1150" s="185"/>
      <c r="K1150" s="185"/>
      <c r="L1150" s="185"/>
      <c r="M1150" s="185"/>
      <c r="N1150" s="185"/>
      <c r="O1150" s="185"/>
    </row>
    <row r="1151" spans="1:15" x14ac:dyDescent="0.3">
      <c r="A1151" s="185"/>
      <c r="B1151" s="185"/>
      <c r="C1151" s="185"/>
      <c r="D1151" s="185"/>
      <c r="E1151" s="185"/>
      <c r="F1151" s="185"/>
      <c r="G1151" s="185"/>
      <c r="H1151" s="185"/>
      <c r="I1151" s="185"/>
      <c r="J1151" s="185"/>
      <c r="K1151" s="185"/>
      <c r="L1151" s="185"/>
      <c r="M1151" s="185"/>
      <c r="N1151" s="185"/>
      <c r="O1151" s="185"/>
    </row>
    <row r="1152" spans="1:15" x14ac:dyDescent="0.3">
      <c r="A1152" s="185"/>
      <c r="B1152" s="185"/>
      <c r="C1152" s="185"/>
      <c r="D1152" s="185"/>
      <c r="E1152" s="185"/>
      <c r="F1152" s="185"/>
      <c r="G1152" s="185"/>
      <c r="H1152" s="185"/>
      <c r="I1152" s="185"/>
      <c r="J1152" s="185"/>
      <c r="K1152" s="185"/>
      <c r="L1152" s="185"/>
      <c r="M1152" s="185"/>
      <c r="N1152" s="185"/>
      <c r="O1152" s="185"/>
    </row>
    <row r="1153" spans="1:15" x14ac:dyDescent="0.3">
      <c r="A1153" s="185"/>
      <c r="B1153" s="185"/>
      <c r="C1153" s="185"/>
      <c r="D1153" s="185"/>
      <c r="E1153" s="185"/>
      <c r="F1153" s="185"/>
      <c r="G1153" s="185"/>
      <c r="H1153" s="185"/>
      <c r="I1153" s="185"/>
      <c r="J1153" s="185"/>
      <c r="K1153" s="185"/>
      <c r="L1153" s="185"/>
      <c r="M1153" s="185"/>
      <c r="N1153" s="185"/>
      <c r="O1153" s="185"/>
    </row>
    <row r="1154" spans="1:15" x14ac:dyDescent="0.3">
      <c r="A1154" s="185"/>
      <c r="B1154" s="185"/>
      <c r="C1154" s="185"/>
      <c r="D1154" s="185"/>
      <c r="E1154" s="185"/>
      <c r="F1154" s="185"/>
      <c r="G1154" s="185"/>
      <c r="H1154" s="185"/>
      <c r="I1154" s="185"/>
      <c r="J1154" s="185"/>
      <c r="K1154" s="185"/>
      <c r="L1154" s="185"/>
      <c r="M1154" s="185"/>
      <c r="N1154" s="185"/>
      <c r="O1154" s="185"/>
    </row>
    <row r="1155" spans="1:15" x14ac:dyDescent="0.3">
      <c r="A1155" s="185"/>
      <c r="B1155" s="185"/>
      <c r="C1155" s="185"/>
      <c r="D1155" s="185"/>
      <c r="E1155" s="185"/>
      <c r="F1155" s="185"/>
      <c r="G1155" s="185"/>
      <c r="H1155" s="185"/>
      <c r="I1155" s="185"/>
      <c r="J1155" s="185"/>
      <c r="K1155" s="185"/>
      <c r="L1155" s="185"/>
      <c r="M1155" s="185"/>
      <c r="N1155" s="185"/>
      <c r="O1155" s="185"/>
    </row>
    <row r="1156" spans="1:15" x14ac:dyDescent="0.3">
      <c r="A1156" s="185"/>
      <c r="B1156" s="185"/>
      <c r="C1156" s="185"/>
      <c r="D1156" s="185"/>
      <c r="E1156" s="185"/>
      <c r="F1156" s="185"/>
      <c r="G1156" s="185"/>
      <c r="H1156" s="185"/>
      <c r="I1156" s="185"/>
      <c r="J1156" s="185"/>
      <c r="K1156" s="185"/>
      <c r="L1156" s="185"/>
      <c r="M1156" s="185"/>
      <c r="N1156" s="185"/>
      <c r="O1156" s="185"/>
    </row>
    <row r="1157" spans="1:15" x14ac:dyDescent="0.3">
      <c r="A1157" s="185"/>
      <c r="B1157" s="185"/>
      <c r="C1157" s="185"/>
      <c r="D1157" s="185"/>
      <c r="E1157" s="185"/>
      <c r="F1157" s="185"/>
      <c r="G1157" s="185"/>
      <c r="H1157" s="185"/>
      <c r="I1157" s="185"/>
      <c r="J1157" s="185"/>
      <c r="K1157" s="185"/>
      <c r="L1157" s="185"/>
      <c r="M1157" s="185"/>
      <c r="N1157" s="185"/>
      <c r="O1157" s="185"/>
    </row>
    <row r="1158" spans="1:15" x14ac:dyDescent="0.3">
      <c r="A1158" s="185"/>
      <c r="B1158" s="185"/>
      <c r="C1158" s="185"/>
      <c r="D1158" s="185"/>
      <c r="E1158" s="185"/>
      <c r="F1158" s="185"/>
      <c r="G1158" s="185"/>
      <c r="H1158" s="185"/>
      <c r="I1158" s="185"/>
      <c r="J1158" s="185"/>
      <c r="K1158" s="185"/>
      <c r="L1158" s="185"/>
      <c r="M1158" s="185"/>
      <c r="N1158" s="185"/>
      <c r="O1158" s="185"/>
    </row>
    <row r="1159" spans="1:15" x14ac:dyDescent="0.3">
      <c r="A1159" s="185"/>
      <c r="B1159" s="185"/>
      <c r="C1159" s="185"/>
      <c r="D1159" s="185"/>
      <c r="E1159" s="185"/>
      <c r="F1159" s="185"/>
      <c r="G1159" s="185"/>
      <c r="H1159" s="185"/>
      <c r="I1159" s="185"/>
      <c r="J1159" s="185"/>
      <c r="K1159" s="185"/>
      <c r="L1159" s="185"/>
      <c r="M1159" s="185"/>
      <c r="N1159" s="185"/>
      <c r="O1159" s="185"/>
    </row>
    <row r="1160" spans="1:15" x14ac:dyDescent="0.3">
      <c r="A1160" s="185"/>
      <c r="B1160" s="185"/>
      <c r="C1160" s="185"/>
      <c r="D1160" s="185"/>
      <c r="E1160" s="185"/>
      <c r="F1160" s="185"/>
      <c r="G1160" s="185"/>
      <c r="H1160" s="185"/>
      <c r="I1160" s="185"/>
      <c r="J1160" s="185"/>
      <c r="K1160" s="185"/>
      <c r="L1160" s="185"/>
      <c r="M1160" s="185"/>
      <c r="N1160" s="185"/>
      <c r="O1160" s="185"/>
    </row>
    <row r="1161" spans="1:15" x14ac:dyDescent="0.3">
      <c r="A1161" s="185"/>
      <c r="B1161" s="185"/>
      <c r="C1161" s="185"/>
      <c r="D1161" s="185"/>
      <c r="E1161" s="185"/>
      <c r="F1161" s="185"/>
      <c r="G1161" s="185"/>
      <c r="H1161" s="185"/>
      <c r="I1161" s="185"/>
      <c r="J1161" s="185"/>
      <c r="K1161" s="185"/>
      <c r="L1161" s="185"/>
      <c r="M1161" s="185"/>
      <c r="N1161" s="185"/>
      <c r="O1161" s="185"/>
    </row>
    <row r="1162" spans="1:15" x14ac:dyDescent="0.3">
      <c r="A1162" s="185"/>
      <c r="B1162" s="185"/>
      <c r="C1162" s="185"/>
      <c r="D1162" s="185"/>
      <c r="E1162" s="185"/>
      <c r="F1162" s="185"/>
      <c r="G1162" s="185"/>
      <c r="H1162" s="185"/>
      <c r="I1162" s="185"/>
      <c r="J1162" s="185"/>
      <c r="K1162" s="185"/>
      <c r="L1162" s="185"/>
      <c r="M1162" s="185"/>
      <c r="N1162" s="185"/>
      <c r="O1162" s="185"/>
    </row>
    <row r="1163" spans="1:15" x14ac:dyDescent="0.3">
      <c r="A1163" s="185"/>
      <c r="B1163" s="185"/>
      <c r="C1163" s="185"/>
      <c r="D1163" s="185"/>
      <c r="E1163" s="185"/>
      <c r="F1163" s="185"/>
      <c r="G1163" s="185"/>
      <c r="H1163" s="185"/>
      <c r="I1163" s="185"/>
      <c r="J1163" s="185"/>
      <c r="K1163" s="185"/>
      <c r="L1163" s="185"/>
      <c r="M1163" s="185"/>
      <c r="N1163" s="185"/>
      <c r="O1163" s="185"/>
    </row>
    <row r="1164" spans="1:15" x14ac:dyDescent="0.3">
      <c r="A1164" s="185"/>
      <c r="B1164" s="185"/>
      <c r="C1164" s="185"/>
      <c r="D1164" s="185"/>
      <c r="E1164" s="185"/>
      <c r="F1164" s="185"/>
      <c r="G1164" s="185"/>
      <c r="H1164" s="185"/>
      <c r="I1164" s="185"/>
      <c r="J1164" s="185"/>
      <c r="K1164" s="185"/>
      <c r="L1164" s="185"/>
      <c r="M1164" s="185"/>
      <c r="N1164" s="185"/>
      <c r="O1164" s="185"/>
    </row>
    <row r="1165" spans="1:15" x14ac:dyDescent="0.3">
      <c r="A1165" s="185"/>
      <c r="B1165" s="185"/>
      <c r="C1165" s="185"/>
      <c r="D1165" s="185"/>
      <c r="E1165" s="185"/>
      <c r="F1165" s="185"/>
      <c r="G1165" s="185"/>
      <c r="H1165" s="185"/>
      <c r="I1165" s="185"/>
      <c r="J1165" s="185"/>
      <c r="K1165" s="185"/>
      <c r="L1165" s="185"/>
      <c r="M1165" s="185"/>
      <c r="N1165" s="185"/>
      <c r="O1165" s="185"/>
    </row>
    <row r="1166" spans="1:15" x14ac:dyDescent="0.3">
      <c r="A1166" s="185"/>
      <c r="B1166" s="185"/>
      <c r="C1166" s="185"/>
      <c r="D1166" s="185"/>
      <c r="E1166" s="185"/>
      <c r="F1166" s="185"/>
      <c r="G1166" s="185"/>
      <c r="H1166" s="185"/>
      <c r="I1166" s="185"/>
      <c r="J1166" s="185"/>
      <c r="K1166" s="185"/>
      <c r="L1166" s="185"/>
      <c r="M1166" s="185"/>
      <c r="N1166" s="185"/>
      <c r="O1166" s="185"/>
    </row>
    <row r="1167" spans="1:15" x14ac:dyDescent="0.3">
      <c r="A1167" s="185"/>
      <c r="B1167" s="185"/>
      <c r="C1167" s="185"/>
      <c r="D1167" s="185"/>
      <c r="E1167" s="185"/>
      <c r="F1167" s="185"/>
      <c r="G1167" s="185"/>
      <c r="H1167" s="185"/>
      <c r="I1167" s="185"/>
      <c r="J1167" s="185"/>
      <c r="K1167" s="185"/>
      <c r="L1167" s="185"/>
      <c r="M1167" s="185"/>
      <c r="N1167" s="185"/>
      <c r="O1167" s="185"/>
    </row>
    <row r="1168" spans="1:15" x14ac:dyDescent="0.3">
      <c r="A1168" s="185"/>
      <c r="B1168" s="185"/>
      <c r="C1168" s="185"/>
      <c r="D1168" s="185"/>
      <c r="E1168" s="185"/>
      <c r="F1168" s="185"/>
      <c r="G1168" s="185"/>
      <c r="H1168" s="185"/>
      <c r="I1168" s="185"/>
      <c r="J1168" s="185"/>
      <c r="K1168" s="185"/>
      <c r="L1168" s="185"/>
      <c r="M1168" s="185"/>
      <c r="N1168" s="185"/>
      <c r="O1168" s="185"/>
    </row>
    <row r="1169" spans="1:15" x14ac:dyDescent="0.3">
      <c r="A1169" s="185"/>
      <c r="B1169" s="185"/>
      <c r="C1169" s="185"/>
      <c r="D1169" s="185"/>
      <c r="E1169" s="185"/>
      <c r="F1169" s="185"/>
      <c r="G1169" s="185"/>
      <c r="H1169" s="185"/>
      <c r="I1169" s="185"/>
      <c r="J1169" s="185"/>
      <c r="K1169" s="185"/>
      <c r="L1169" s="185"/>
      <c r="M1169" s="185"/>
      <c r="N1169" s="185"/>
      <c r="O1169" s="185"/>
    </row>
    <row r="1170" spans="1:15" x14ac:dyDescent="0.3">
      <c r="A1170" s="185"/>
      <c r="B1170" s="185"/>
      <c r="C1170" s="185"/>
      <c r="D1170" s="185"/>
      <c r="E1170" s="185"/>
      <c r="F1170" s="185"/>
      <c r="G1170" s="185"/>
      <c r="H1170" s="185"/>
      <c r="I1170" s="185"/>
      <c r="J1170" s="185"/>
      <c r="K1170" s="185"/>
      <c r="L1170" s="185"/>
      <c r="M1170" s="185"/>
      <c r="N1170" s="185"/>
      <c r="O1170" s="185"/>
    </row>
    <row r="1171" spans="1:15" x14ac:dyDescent="0.3">
      <c r="A1171" s="185"/>
      <c r="B1171" s="185"/>
      <c r="C1171" s="185"/>
      <c r="D1171" s="185"/>
      <c r="E1171" s="185"/>
      <c r="F1171" s="185"/>
      <c r="G1171" s="185"/>
      <c r="H1171" s="185"/>
      <c r="I1171" s="185"/>
      <c r="J1171" s="185"/>
      <c r="K1171" s="185"/>
      <c r="L1171" s="185"/>
      <c r="M1171" s="185"/>
      <c r="N1171" s="185"/>
      <c r="O1171" s="185"/>
    </row>
    <row r="1172" spans="1:15" x14ac:dyDescent="0.3">
      <c r="A1172" s="185"/>
      <c r="B1172" s="185"/>
      <c r="C1172" s="185"/>
      <c r="D1172" s="185"/>
      <c r="E1172" s="185"/>
      <c r="F1172" s="185"/>
      <c r="G1172" s="185"/>
      <c r="H1172" s="185"/>
      <c r="I1172" s="185"/>
      <c r="J1172" s="185"/>
      <c r="K1172" s="185"/>
      <c r="L1172" s="185"/>
      <c r="M1172" s="185"/>
      <c r="N1172" s="185"/>
      <c r="O1172" s="185"/>
    </row>
    <row r="1173" spans="1:15" x14ac:dyDescent="0.3">
      <c r="A1173" s="185"/>
      <c r="B1173" s="185"/>
      <c r="C1173" s="185"/>
      <c r="D1173" s="185"/>
      <c r="E1173" s="185"/>
      <c r="F1173" s="185"/>
      <c r="G1173" s="185"/>
      <c r="H1173" s="185"/>
      <c r="I1173" s="185"/>
      <c r="J1173" s="185"/>
      <c r="K1173" s="185"/>
      <c r="L1173" s="185"/>
      <c r="M1173" s="185"/>
      <c r="N1173" s="185"/>
      <c r="O1173" s="185"/>
    </row>
    <row r="1174" spans="1:15" x14ac:dyDescent="0.3">
      <c r="A1174" s="185"/>
      <c r="B1174" s="185"/>
      <c r="C1174" s="185"/>
      <c r="D1174" s="185"/>
      <c r="E1174" s="185"/>
      <c r="F1174" s="185"/>
      <c r="G1174" s="185"/>
      <c r="H1174" s="185"/>
      <c r="I1174" s="185"/>
      <c r="J1174" s="185"/>
      <c r="K1174" s="185"/>
      <c r="L1174" s="185"/>
      <c r="M1174" s="185"/>
      <c r="N1174" s="185"/>
      <c r="O1174" s="185"/>
    </row>
    <row r="1175" spans="1:15" x14ac:dyDescent="0.3">
      <c r="A1175" s="185"/>
      <c r="B1175" s="185"/>
      <c r="C1175" s="185"/>
      <c r="D1175" s="185"/>
      <c r="E1175" s="185"/>
      <c r="F1175" s="185"/>
      <c r="G1175" s="185"/>
      <c r="H1175" s="185"/>
      <c r="I1175" s="185"/>
      <c r="J1175" s="185"/>
      <c r="K1175" s="185"/>
      <c r="L1175" s="185"/>
      <c r="M1175" s="185"/>
      <c r="N1175" s="185"/>
      <c r="O1175" s="185"/>
    </row>
    <row r="1176" spans="1:15" x14ac:dyDescent="0.3">
      <c r="A1176" s="185"/>
      <c r="B1176" s="185"/>
      <c r="C1176" s="185"/>
      <c r="D1176" s="185"/>
      <c r="E1176" s="185"/>
      <c r="F1176" s="185"/>
      <c r="G1176" s="185"/>
      <c r="H1176" s="185"/>
      <c r="I1176" s="185"/>
      <c r="J1176" s="185"/>
      <c r="K1176" s="185"/>
      <c r="L1176" s="185"/>
      <c r="M1176" s="185"/>
      <c r="N1176" s="185"/>
      <c r="O1176" s="185"/>
    </row>
    <row r="1177" spans="1:15" x14ac:dyDescent="0.3">
      <c r="A1177" s="185"/>
      <c r="B1177" s="185"/>
      <c r="C1177" s="185"/>
      <c r="D1177" s="185"/>
      <c r="E1177" s="185"/>
      <c r="F1177" s="185"/>
      <c r="G1177" s="185"/>
      <c r="H1177" s="185"/>
      <c r="I1177" s="185"/>
      <c r="J1177" s="185"/>
      <c r="K1177" s="185"/>
      <c r="L1177" s="185"/>
      <c r="M1177" s="185"/>
      <c r="N1177" s="185"/>
      <c r="O1177" s="185"/>
    </row>
    <row r="1178" spans="1:15" x14ac:dyDescent="0.3">
      <c r="A1178" s="185"/>
      <c r="B1178" s="185"/>
      <c r="C1178" s="185"/>
      <c r="D1178" s="185"/>
      <c r="E1178" s="185"/>
      <c r="F1178" s="185"/>
      <c r="G1178" s="185"/>
      <c r="H1178" s="185"/>
      <c r="I1178" s="185"/>
      <c r="J1178" s="185"/>
      <c r="K1178" s="185"/>
      <c r="L1178" s="185"/>
      <c r="M1178" s="185"/>
      <c r="N1178" s="185"/>
      <c r="O1178" s="185"/>
    </row>
    <row r="1179" spans="1:15" x14ac:dyDescent="0.3">
      <c r="A1179" s="185"/>
      <c r="B1179" s="185"/>
      <c r="C1179" s="185"/>
      <c r="D1179" s="185"/>
      <c r="E1179" s="185"/>
      <c r="F1179" s="185"/>
      <c r="G1179" s="185"/>
      <c r="H1179" s="185"/>
      <c r="I1179" s="185"/>
      <c r="J1179" s="185"/>
      <c r="K1179" s="185"/>
      <c r="L1179" s="185"/>
      <c r="M1179" s="185"/>
      <c r="N1179" s="185"/>
      <c r="O1179" s="185"/>
    </row>
    <row r="1180" spans="1:15" x14ac:dyDescent="0.3">
      <c r="A1180" s="185"/>
      <c r="B1180" s="185"/>
      <c r="C1180" s="185"/>
      <c r="D1180" s="185"/>
      <c r="E1180" s="185"/>
      <c r="F1180" s="185"/>
      <c r="G1180" s="185"/>
      <c r="H1180" s="185"/>
      <c r="I1180" s="185"/>
      <c r="J1180" s="185"/>
      <c r="K1180" s="185"/>
      <c r="L1180" s="185"/>
      <c r="M1180" s="185"/>
      <c r="N1180" s="185"/>
      <c r="O1180" s="185"/>
    </row>
    <row r="1181" spans="1:15" x14ac:dyDescent="0.3">
      <c r="A1181" s="185"/>
      <c r="B1181" s="185"/>
      <c r="C1181" s="185"/>
      <c r="D1181" s="185"/>
      <c r="E1181" s="185"/>
      <c r="F1181" s="185"/>
      <c r="G1181" s="185"/>
      <c r="H1181" s="185"/>
      <c r="I1181" s="185"/>
      <c r="J1181" s="185"/>
      <c r="K1181" s="185"/>
      <c r="L1181" s="185"/>
      <c r="M1181" s="185"/>
      <c r="N1181" s="185"/>
      <c r="O1181" s="185"/>
    </row>
    <row r="1182" spans="1:15" x14ac:dyDescent="0.3">
      <c r="A1182" s="185"/>
      <c r="B1182" s="185"/>
      <c r="C1182" s="185"/>
      <c r="D1182" s="185"/>
      <c r="E1182" s="185"/>
      <c r="F1182" s="185"/>
      <c r="G1182" s="185"/>
      <c r="H1182" s="185"/>
      <c r="I1182" s="185"/>
      <c r="J1182" s="185"/>
      <c r="K1182" s="185"/>
      <c r="L1182" s="185"/>
      <c r="M1182" s="185"/>
      <c r="N1182" s="185"/>
      <c r="O1182" s="185"/>
    </row>
    <row r="1183" spans="1:15" x14ac:dyDescent="0.3">
      <c r="A1183" s="185"/>
      <c r="B1183" s="185"/>
      <c r="C1183" s="185"/>
      <c r="D1183" s="185"/>
      <c r="E1183" s="185"/>
      <c r="F1183" s="185"/>
      <c r="G1183" s="185"/>
      <c r="H1183" s="185"/>
      <c r="I1183" s="185"/>
      <c r="J1183" s="185"/>
      <c r="K1183" s="185"/>
      <c r="L1183" s="185"/>
      <c r="M1183" s="185"/>
      <c r="N1183" s="185"/>
      <c r="O1183" s="185"/>
    </row>
    <row r="1184" spans="1:15" x14ac:dyDescent="0.3">
      <c r="A1184" s="185"/>
      <c r="B1184" s="185"/>
      <c r="C1184" s="185"/>
      <c r="D1184" s="185"/>
      <c r="E1184" s="185"/>
      <c r="F1184" s="185"/>
      <c r="G1184" s="185"/>
      <c r="H1184" s="185"/>
      <c r="I1184" s="185"/>
      <c r="J1184" s="185"/>
      <c r="K1184" s="185"/>
      <c r="L1184" s="185"/>
      <c r="M1184" s="185"/>
      <c r="N1184" s="185"/>
      <c r="O1184" s="185"/>
    </row>
    <row r="1185" spans="1:15" x14ac:dyDescent="0.3">
      <c r="A1185" s="185"/>
      <c r="B1185" s="185"/>
      <c r="C1185" s="185"/>
      <c r="D1185" s="185"/>
      <c r="E1185" s="185"/>
      <c r="F1185" s="185"/>
      <c r="G1185" s="185"/>
      <c r="H1185" s="185"/>
      <c r="I1185" s="185"/>
      <c r="J1185" s="185"/>
      <c r="K1185" s="185"/>
      <c r="L1185" s="185"/>
      <c r="M1185" s="185"/>
      <c r="N1185" s="185"/>
      <c r="O1185" s="185"/>
    </row>
    <row r="1186" spans="1:15" x14ac:dyDescent="0.3">
      <c r="A1186" s="185"/>
      <c r="B1186" s="185"/>
      <c r="C1186" s="185"/>
      <c r="D1186" s="185"/>
      <c r="E1186" s="185"/>
      <c r="F1186" s="185"/>
      <c r="G1186" s="185"/>
      <c r="H1186" s="185"/>
      <c r="I1186" s="185"/>
      <c r="J1186" s="185"/>
      <c r="K1186" s="185"/>
      <c r="L1186" s="185"/>
      <c r="M1186" s="185"/>
      <c r="N1186" s="185"/>
      <c r="O1186" s="185"/>
    </row>
    <row r="1187" spans="1:15" x14ac:dyDescent="0.3">
      <c r="A1187" s="185"/>
      <c r="B1187" s="185"/>
      <c r="C1187" s="185"/>
      <c r="D1187" s="185"/>
      <c r="E1187" s="185"/>
      <c r="F1187" s="185"/>
      <c r="G1187" s="185"/>
      <c r="H1187" s="185"/>
      <c r="I1187" s="185"/>
      <c r="J1187" s="185"/>
      <c r="K1187" s="185"/>
      <c r="L1187" s="185"/>
      <c r="M1187" s="185"/>
      <c r="N1187" s="185"/>
      <c r="O1187" s="185"/>
    </row>
    <row r="1188" spans="1:15" x14ac:dyDescent="0.3">
      <c r="A1188" s="185"/>
      <c r="B1188" s="185"/>
      <c r="C1188" s="185"/>
      <c r="D1188" s="185"/>
      <c r="E1188" s="185"/>
      <c r="F1188" s="185"/>
      <c r="G1188" s="185"/>
      <c r="H1188" s="185"/>
      <c r="I1188" s="185"/>
      <c r="J1188" s="185"/>
      <c r="K1188" s="185"/>
      <c r="L1188" s="185"/>
      <c r="M1188" s="185"/>
      <c r="N1188" s="185"/>
      <c r="O1188" s="185"/>
    </row>
    <row r="1189" spans="1:15" x14ac:dyDescent="0.3">
      <c r="A1189" s="185"/>
      <c r="B1189" s="185"/>
      <c r="C1189" s="185"/>
      <c r="D1189" s="185"/>
      <c r="E1189" s="185"/>
      <c r="F1189" s="185"/>
      <c r="G1189" s="185"/>
      <c r="H1189" s="185"/>
      <c r="I1189" s="185"/>
      <c r="J1189" s="185"/>
      <c r="K1189" s="185"/>
      <c r="L1189" s="185"/>
      <c r="M1189" s="185"/>
      <c r="N1189" s="185"/>
      <c r="O1189" s="185"/>
    </row>
    <row r="1190" spans="1:15" x14ac:dyDescent="0.3">
      <c r="A1190" s="185"/>
      <c r="B1190" s="185"/>
      <c r="C1190" s="185"/>
      <c r="D1190" s="185"/>
      <c r="E1190" s="185"/>
      <c r="F1190" s="185"/>
      <c r="G1190" s="185"/>
      <c r="H1190" s="185"/>
      <c r="I1190" s="185"/>
      <c r="J1190" s="185"/>
      <c r="K1190" s="185"/>
      <c r="L1190" s="185"/>
      <c r="M1190" s="185"/>
      <c r="N1190" s="185"/>
      <c r="O1190" s="185"/>
    </row>
    <row r="1191" spans="1:15" x14ac:dyDescent="0.3">
      <c r="A1191" s="185"/>
      <c r="B1191" s="185"/>
      <c r="C1191" s="185"/>
      <c r="D1191" s="185"/>
      <c r="E1191" s="185"/>
      <c r="F1191" s="185"/>
      <c r="G1191" s="185"/>
      <c r="H1191" s="185"/>
      <c r="I1191" s="185"/>
      <c r="J1191" s="185"/>
      <c r="K1191" s="185"/>
      <c r="L1191" s="185"/>
      <c r="M1191" s="185"/>
      <c r="N1191" s="185"/>
      <c r="O1191" s="185"/>
    </row>
    <row r="1192" spans="1:15" x14ac:dyDescent="0.3">
      <c r="A1192" s="185"/>
      <c r="B1192" s="185"/>
      <c r="C1192" s="185"/>
      <c r="D1192" s="185"/>
      <c r="E1192" s="185"/>
      <c r="F1192" s="185"/>
      <c r="G1192" s="185"/>
      <c r="H1192" s="185"/>
      <c r="I1192" s="185"/>
      <c r="J1192" s="185"/>
      <c r="K1192" s="185"/>
      <c r="L1192" s="185"/>
      <c r="M1192" s="185"/>
      <c r="N1192" s="185"/>
      <c r="O1192" s="185"/>
    </row>
    <row r="1193" spans="1:15" x14ac:dyDescent="0.3">
      <c r="A1193" s="185"/>
      <c r="B1193" s="185"/>
      <c r="C1193" s="185"/>
      <c r="D1193" s="185"/>
      <c r="E1193" s="185"/>
      <c r="F1193" s="185"/>
      <c r="G1193" s="185"/>
      <c r="H1193" s="185"/>
      <c r="I1193" s="185"/>
      <c r="J1193" s="185"/>
      <c r="K1193" s="185"/>
      <c r="L1193" s="185"/>
      <c r="M1193" s="185"/>
      <c r="N1193" s="185"/>
      <c r="O1193" s="185"/>
    </row>
    <row r="1194" spans="1:15" x14ac:dyDescent="0.3">
      <c r="A1194" s="185"/>
      <c r="B1194" s="185"/>
      <c r="C1194" s="185"/>
      <c r="D1194" s="185"/>
      <c r="E1194" s="185"/>
      <c r="F1194" s="185"/>
      <c r="G1194" s="185"/>
      <c r="H1194" s="185"/>
      <c r="I1194" s="185"/>
      <c r="J1194" s="185"/>
      <c r="K1194" s="185"/>
      <c r="L1194" s="185"/>
      <c r="M1194" s="185"/>
      <c r="N1194" s="185"/>
      <c r="O1194" s="185"/>
    </row>
    <row r="1195" spans="1:15" x14ac:dyDescent="0.3">
      <c r="A1195" s="185"/>
      <c r="B1195" s="185"/>
      <c r="C1195" s="185"/>
      <c r="D1195" s="185"/>
      <c r="E1195" s="185"/>
      <c r="F1195" s="185"/>
      <c r="G1195" s="185"/>
      <c r="H1195" s="185"/>
      <c r="I1195" s="185"/>
      <c r="J1195" s="185"/>
      <c r="K1195" s="185"/>
      <c r="L1195" s="185"/>
      <c r="M1195" s="185"/>
      <c r="N1195" s="185"/>
      <c r="O1195" s="185"/>
    </row>
    <row r="1196" spans="1:15" x14ac:dyDescent="0.3">
      <c r="A1196" s="185"/>
      <c r="B1196" s="185"/>
      <c r="C1196" s="185"/>
      <c r="D1196" s="185"/>
      <c r="E1196" s="185"/>
      <c r="F1196" s="185"/>
      <c r="G1196" s="185"/>
      <c r="H1196" s="185"/>
      <c r="I1196" s="185"/>
      <c r="J1196" s="185"/>
      <c r="K1196" s="185"/>
      <c r="L1196" s="185"/>
      <c r="M1196" s="185"/>
      <c r="N1196" s="185"/>
      <c r="O1196" s="185"/>
    </row>
    <row r="1197" spans="1:15" x14ac:dyDescent="0.3">
      <c r="A1197" s="185"/>
      <c r="B1197" s="185"/>
      <c r="C1197" s="185"/>
      <c r="D1197" s="185"/>
      <c r="E1197" s="185"/>
      <c r="F1197" s="185"/>
      <c r="G1197" s="185"/>
      <c r="H1197" s="185"/>
      <c r="I1197" s="185"/>
      <c r="J1197" s="185"/>
      <c r="K1197" s="185"/>
      <c r="L1197" s="185"/>
      <c r="M1197" s="185"/>
      <c r="N1197" s="185"/>
      <c r="O1197" s="185"/>
    </row>
    <row r="1198" spans="1:15" x14ac:dyDescent="0.3">
      <c r="A1198" s="185"/>
      <c r="B1198" s="185"/>
      <c r="C1198" s="185"/>
      <c r="D1198" s="185"/>
      <c r="E1198" s="185"/>
      <c r="F1198" s="185"/>
      <c r="G1198" s="185"/>
      <c r="H1198" s="185"/>
      <c r="I1198" s="185"/>
      <c r="J1198" s="185"/>
      <c r="K1198" s="185"/>
      <c r="L1198" s="185"/>
      <c r="M1198" s="185"/>
      <c r="N1198" s="185"/>
      <c r="O1198" s="185"/>
    </row>
    <row r="1199" spans="1:15" x14ac:dyDescent="0.3">
      <c r="A1199" s="185"/>
      <c r="B1199" s="185"/>
      <c r="C1199" s="185"/>
      <c r="D1199" s="185"/>
      <c r="E1199" s="185"/>
      <c r="F1199" s="185"/>
      <c r="G1199" s="185"/>
      <c r="H1199" s="185"/>
      <c r="I1199" s="185"/>
      <c r="J1199" s="185"/>
      <c r="K1199" s="185"/>
      <c r="L1199" s="185"/>
      <c r="M1199" s="185"/>
      <c r="N1199" s="185"/>
      <c r="O1199" s="185"/>
    </row>
    <row r="1200" spans="1:15" x14ac:dyDescent="0.3">
      <c r="A1200" s="185"/>
      <c r="B1200" s="185"/>
      <c r="C1200" s="185"/>
      <c r="D1200" s="185"/>
      <c r="E1200" s="185"/>
      <c r="F1200" s="185"/>
      <c r="G1200" s="185"/>
      <c r="H1200" s="185"/>
      <c r="I1200" s="185"/>
      <c r="J1200" s="185"/>
      <c r="K1200" s="185"/>
      <c r="L1200" s="185"/>
      <c r="M1200" s="185"/>
      <c r="N1200" s="185"/>
      <c r="O1200" s="185"/>
    </row>
    <row r="1201" spans="1:15" x14ac:dyDescent="0.3">
      <c r="A1201" s="185"/>
      <c r="B1201" s="185"/>
      <c r="C1201" s="185"/>
      <c r="D1201" s="185"/>
      <c r="E1201" s="185"/>
      <c r="F1201" s="185"/>
      <c r="G1201" s="185"/>
      <c r="H1201" s="185"/>
      <c r="I1201" s="185"/>
      <c r="J1201" s="185"/>
      <c r="K1201" s="185"/>
      <c r="L1201" s="185"/>
      <c r="M1201" s="185"/>
      <c r="N1201" s="185"/>
      <c r="O1201" s="185"/>
    </row>
    <row r="1202" spans="1:15" x14ac:dyDescent="0.3">
      <c r="A1202" s="185"/>
      <c r="B1202" s="185"/>
      <c r="C1202" s="185"/>
      <c r="D1202" s="185"/>
      <c r="E1202" s="185"/>
      <c r="F1202" s="185"/>
      <c r="G1202" s="185"/>
      <c r="H1202" s="185"/>
      <c r="I1202" s="185"/>
      <c r="J1202" s="185"/>
      <c r="K1202" s="185"/>
      <c r="L1202" s="185"/>
      <c r="M1202" s="185"/>
      <c r="N1202" s="185"/>
      <c r="O1202" s="185"/>
    </row>
    <row r="1203" spans="1:15" x14ac:dyDescent="0.3">
      <c r="A1203" s="185"/>
      <c r="B1203" s="185"/>
      <c r="C1203" s="185"/>
      <c r="D1203" s="185"/>
      <c r="E1203" s="185"/>
      <c r="F1203" s="185"/>
      <c r="G1203" s="185"/>
      <c r="H1203" s="185"/>
      <c r="I1203" s="185"/>
      <c r="J1203" s="185"/>
      <c r="K1203" s="185"/>
      <c r="L1203" s="185"/>
      <c r="M1203" s="185"/>
      <c r="N1203" s="185"/>
      <c r="O1203" s="185"/>
    </row>
    <row r="1204" spans="1:15" x14ac:dyDescent="0.3">
      <c r="A1204" s="185"/>
      <c r="B1204" s="185"/>
      <c r="C1204" s="185"/>
      <c r="D1204" s="185"/>
      <c r="E1204" s="185"/>
      <c r="F1204" s="185"/>
      <c r="G1204" s="185"/>
      <c r="H1204" s="185"/>
      <c r="I1204" s="185"/>
      <c r="J1204" s="185"/>
      <c r="K1204" s="185"/>
      <c r="L1204" s="185"/>
      <c r="M1204" s="185"/>
      <c r="N1204" s="185"/>
      <c r="O1204" s="185"/>
    </row>
    <row r="1205" spans="1:15" x14ac:dyDescent="0.3">
      <c r="A1205" s="185"/>
      <c r="B1205" s="185"/>
      <c r="C1205" s="185"/>
      <c r="D1205" s="185"/>
      <c r="E1205" s="185"/>
      <c r="F1205" s="185"/>
      <c r="G1205" s="185"/>
      <c r="H1205" s="185"/>
      <c r="I1205" s="185"/>
      <c r="J1205" s="185"/>
      <c r="K1205" s="185"/>
      <c r="L1205" s="185"/>
      <c r="M1205" s="185"/>
      <c r="N1205" s="185"/>
      <c r="O1205" s="185"/>
    </row>
    <row r="1206" spans="1:15" x14ac:dyDescent="0.3">
      <c r="A1206" s="185"/>
      <c r="B1206" s="185"/>
      <c r="C1206" s="185"/>
      <c r="D1206" s="185"/>
      <c r="E1206" s="185"/>
      <c r="F1206" s="185"/>
      <c r="G1206" s="185"/>
      <c r="H1206" s="185"/>
      <c r="I1206" s="185"/>
      <c r="J1206" s="185"/>
      <c r="K1206" s="185"/>
      <c r="L1206" s="185"/>
      <c r="M1206" s="185"/>
      <c r="N1206" s="185"/>
      <c r="O1206" s="185"/>
    </row>
    <row r="1207" spans="1:15" x14ac:dyDescent="0.3">
      <c r="A1207" s="185"/>
      <c r="B1207" s="185"/>
      <c r="C1207" s="185"/>
      <c r="D1207" s="185"/>
      <c r="E1207" s="185"/>
      <c r="F1207" s="185"/>
      <c r="G1207" s="185"/>
      <c r="H1207" s="185"/>
      <c r="I1207" s="185"/>
      <c r="J1207" s="185"/>
      <c r="K1207" s="185"/>
      <c r="L1207" s="185"/>
      <c r="M1207" s="185"/>
      <c r="N1207" s="185"/>
      <c r="O1207" s="185"/>
    </row>
    <row r="1208" spans="1:15" x14ac:dyDescent="0.3">
      <c r="A1208" s="185"/>
      <c r="B1208" s="185"/>
      <c r="C1208" s="185"/>
      <c r="D1208" s="185"/>
      <c r="E1208" s="185"/>
      <c r="F1208" s="185"/>
      <c r="G1208" s="185"/>
      <c r="H1208" s="185"/>
      <c r="I1208" s="185"/>
      <c r="J1208" s="185"/>
      <c r="K1208" s="185"/>
      <c r="L1208" s="185"/>
      <c r="M1208" s="185"/>
      <c r="N1208" s="185"/>
      <c r="O1208" s="185"/>
    </row>
    <row r="1209" spans="1:15" x14ac:dyDescent="0.3">
      <c r="A1209" s="185"/>
      <c r="B1209" s="185"/>
      <c r="C1209" s="185"/>
      <c r="D1209" s="185"/>
      <c r="E1209" s="185"/>
      <c r="F1209" s="185"/>
      <c r="G1209" s="185"/>
      <c r="H1209" s="185"/>
      <c r="I1209" s="185"/>
      <c r="J1209" s="185"/>
      <c r="K1209" s="185"/>
      <c r="L1209" s="185"/>
      <c r="M1209" s="185"/>
      <c r="N1209" s="185"/>
      <c r="O1209" s="185"/>
    </row>
    <row r="1210" spans="1:15" x14ac:dyDescent="0.3">
      <c r="A1210" s="185"/>
      <c r="B1210" s="185"/>
      <c r="C1210" s="185"/>
      <c r="D1210" s="185"/>
      <c r="E1210" s="185"/>
      <c r="F1210" s="185"/>
      <c r="G1210" s="185"/>
      <c r="H1210" s="185"/>
      <c r="I1210" s="185"/>
      <c r="J1210" s="185"/>
      <c r="K1210" s="185"/>
      <c r="L1210" s="185"/>
      <c r="M1210" s="185"/>
      <c r="N1210" s="185"/>
      <c r="O1210" s="185"/>
    </row>
    <row r="1211" spans="1:15" x14ac:dyDescent="0.3">
      <c r="A1211" s="185"/>
      <c r="B1211" s="185"/>
      <c r="C1211" s="185"/>
      <c r="D1211" s="185"/>
      <c r="E1211" s="185"/>
      <c r="F1211" s="185"/>
      <c r="G1211" s="185"/>
      <c r="H1211" s="185"/>
      <c r="I1211" s="185"/>
      <c r="J1211" s="185"/>
      <c r="K1211" s="185"/>
      <c r="L1211" s="185"/>
      <c r="M1211" s="185"/>
      <c r="N1211" s="185"/>
      <c r="O1211" s="185"/>
    </row>
    <row r="1212" spans="1:15" x14ac:dyDescent="0.3">
      <c r="A1212" s="185"/>
      <c r="B1212" s="185"/>
      <c r="C1212" s="185"/>
      <c r="D1212" s="185"/>
      <c r="E1212" s="185"/>
      <c r="F1212" s="185"/>
      <c r="G1212" s="185"/>
      <c r="H1212" s="185"/>
      <c r="I1212" s="185"/>
      <c r="J1212" s="185"/>
      <c r="K1212" s="185"/>
      <c r="L1212" s="185"/>
      <c r="M1212" s="185"/>
      <c r="N1212" s="185"/>
      <c r="O1212" s="185"/>
    </row>
    <row r="1213" spans="1:15" x14ac:dyDescent="0.3">
      <c r="A1213" s="185"/>
      <c r="B1213" s="185"/>
      <c r="C1213" s="185"/>
      <c r="D1213" s="185"/>
      <c r="E1213" s="185"/>
      <c r="F1213" s="185"/>
      <c r="G1213" s="185"/>
      <c r="H1213" s="185"/>
      <c r="I1213" s="185"/>
      <c r="J1213" s="185"/>
      <c r="K1213" s="185"/>
      <c r="L1213" s="185"/>
      <c r="M1213" s="185"/>
      <c r="N1213" s="185"/>
      <c r="O1213" s="185"/>
    </row>
    <row r="1214" spans="1:15" x14ac:dyDescent="0.3">
      <c r="A1214" s="185"/>
      <c r="B1214" s="185"/>
      <c r="C1214" s="185"/>
      <c r="D1214" s="185"/>
      <c r="E1214" s="185"/>
      <c r="F1214" s="185"/>
      <c r="G1214" s="185"/>
      <c r="H1214" s="185"/>
      <c r="I1214" s="185"/>
      <c r="J1214" s="185"/>
      <c r="K1214" s="185"/>
      <c r="L1214" s="185"/>
      <c r="M1214" s="185"/>
      <c r="N1214" s="185"/>
      <c r="O1214" s="185"/>
    </row>
    <row r="1215" spans="1:15" x14ac:dyDescent="0.3">
      <c r="A1215" s="185"/>
      <c r="B1215" s="185"/>
      <c r="C1215" s="185"/>
      <c r="D1215" s="185"/>
      <c r="E1215" s="185"/>
      <c r="F1215" s="185"/>
      <c r="G1215" s="185"/>
      <c r="H1215" s="185"/>
      <c r="I1215" s="185"/>
      <c r="J1215" s="185"/>
      <c r="K1215" s="185"/>
      <c r="L1215" s="185"/>
      <c r="M1215" s="185"/>
      <c r="N1215" s="185"/>
      <c r="O1215" s="185"/>
    </row>
    <row r="1216" spans="1:15" x14ac:dyDescent="0.3">
      <c r="A1216" s="185"/>
      <c r="B1216" s="185"/>
      <c r="C1216" s="185"/>
      <c r="D1216" s="185"/>
      <c r="E1216" s="185"/>
      <c r="F1216" s="185"/>
      <c r="G1216" s="185"/>
      <c r="H1216" s="185"/>
      <c r="I1216" s="185"/>
      <c r="J1216" s="185"/>
      <c r="K1216" s="185"/>
      <c r="L1216" s="185"/>
      <c r="M1216" s="185"/>
      <c r="N1216" s="185"/>
      <c r="O1216" s="185"/>
    </row>
    <row r="1217" spans="1:15" x14ac:dyDescent="0.3">
      <c r="A1217" s="185"/>
      <c r="B1217" s="185"/>
      <c r="C1217" s="185"/>
      <c r="D1217" s="185"/>
      <c r="E1217" s="185"/>
      <c r="F1217" s="185"/>
      <c r="G1217" s="185"/>
      <c r="H1217" s="185"/>
      <c r="I1217" s="185"/>
      <c r="J1217" s="185"/>
      <c r="K1217" s="185"/>
      <c r="L1217" s="185"/>
      <c r="M1217" s="185"/>
      <c r="N1217" s="185"/>
      <c r="O1217" s="185"/>
    </row>
    <row r="1218" spans="1:15" x14ac:dyDescent="0.3">
      <c r="A1218" s="185"/>
      <c r="B1218" s="185"/>
      <c r="C1218" s="185"/>
      <c r="D1218" s="185"/>
      <c r="E1218" s="185"/>
      <c r="F1218" s="185"/>
      <c r="G1218" s="185"/>
      <c r="H1218" s="185"/>
      <c r="I1218" s="185"/>
      <c r="J1218" s="185"/>
      <c r="K1218" s="185"/>
      <c r="L1218" s="185"/>
      <c r="M1218" s="185"/>
      <c r="N1218" s="185"/>
      <c r="O1218" s="185"/>
    </row>
    <row r="1219" spans="1:15" x14ac:dyDescent="0.3">
      <c r="A1219" s="185"/>
      <c r="B1219" s="185"/>
      <c r="C1219" s="185"/>
      <c r="D1219" s="185"/>
      <c r="E1219" s="185"/>
      <c r="F1219" s="185"/>
      <c r="G1219" s="185"/>
      <c r="H1219" s="185"/>
      <c r="I1219" s="185"/>
      <c r="J1219" s="185"/>
      <c r="K1219" s="185"/>
      <c r="L1219" s="185"/>
      <c r="M1219" s="185"/>
      <c r="N1219" s="185"/>
      <c r="O1219" s="185"/>
    </row>
    <row r="1220" spans="1:15" x14ac:dyDescent="0.3">
      <c r="A1220" s="185"/>
      <c r="B1220" s="185"/>
      <c r="C1220" s="185"/>
      <c r="D1220" s="185"/>
      <c r="E1220" s="185"/>
      <c r="F1220" s="185"/>
      <c r="G1220" s="185"/>
      <c r="H1220" s="185"/>
      <c r="I1220" s="185"/>
      <c r="J1220" s="185"/>
      <c r="K1220" s="185"/>
      <c r="L1220" s="185"/>
      <c r="M1220" s="185"/>
      <c r="N1220" s="185"/>
      <c r="O1220" s="185"/>
    </row>
    <row r="1221" spans="1:15" x14ac:dyDescent="0.3">
      <c r="A1221" s="185"/>
      <c r="B1221" s="185"/>
      <c r="C1221" s="185"/>
      <c r="D1221" s="185"/>
      <c r="E1221" s="185"/>
      <c r="F1221" s="185"/>
      <c r="G1221" s="185"/>
      <c r="H1221" s="185"/>
      <c r="I1221" s="185"/>
      <c r="J1221" s="185"/>
      <c r="K1221" s="185"/>
      <c r="L1221" s="185"/>
      <c r="M1221" s="185"/>
      <c r="N1221" s="185"/>
      <c r="O1221" s="185"/>
    </row>
    <row r="1222" spans="1:15" x14ac:dyDescent="0.3">
      <c r="A1222" s="185"/>
      <c r="B1222" s="185"/>
      <c r="C1222" s="185"/>
      <c r="D1222" s="185"/>
      <c r="E1222" s="185"/>
      <c r="F1222" s="185"/>
      <c r="G1222" s="185"/>
      <c r="H1222" s="185"/>
      <c r="I1222" s="185"/>
      <c r="J1222" s="185"/>
      <c r="K1222" s="185"/>
      <c r="L1222" s="185"/>
      <c r="M1222" s="185"/>
      <c r="N1222" s="185"/>
      <c r="O1222" s="185"/>
    </row>
    <row r="1223" spans="1:15" x14ac:dyDescent="0.3">
      <c r="A1223" s="185"/>
      <c r="B1223" s="185"/>
      <c r="C1223" s="185"/>
      <c r="D1223" s="185"/>
      <c r="E1223" s="185"/>
      <c r="F1223" s="185"/>
      <c r="G1223" s="185"/>
      <c r="H1223" s="185"/>
      <c r="I1223" s="185"/>
      <c r="J1223" s="185"/>
      <c r="K1223" s="185"/>
      <c r="L1223" s="185"/>
      <c r="M1223" s="185"/>
      <c r="N1223" s="185"/>
      <c r="O1223" s="185"/>
    </row>
    <row r="1224" spans="1:15" x14ac:dyDescent="0.3">
      <c r="A1224" s="185"/>
      <c r="B1224" s="185"/>
      <c r="C1224" s="185"/>
      <c r="D1224" s="185"/>
      <c r="E1224" s="185"/>
      <c r="F1224" s="185"/>
      <c r="G1224" s="185"/>
      <c r="H1224" s="185"/>
      <c r="I1224" s="185"/>
      <c r="J1224" s="185"/>
      <c r="K1224" s="185"/>
      <c r="L1224" s="185"/>
      <c r="M1224" s="185"/>
      <c r="N1224" s="185"/>
      <c r="O1224" s="185"/>
    </row>
    <row r="1225" spans="1:15" x14ac:dyDescent="0.3">
      <c r="A1225" s="185"/>
      <c r="B1225" s="185"/>
      <c r="C1225" s="185"/>
      <c r="D1225" s="185"/>
      <c r="E1225" s="185"/>
      <c r="F1225" s="185"/>
      <c r="G1225" s="185"/>
      <c r="H1225" s="185"/>
      <c r="I1225" s="185"/>
      <c r="J1225" s="185"/>
      <c r="K1225" s="185"/>
      <c r="L1225" s="185"/>
      <c r="M1225" s="185"/>
      <c r="N1225" s="185"/>
      <c r="O1225" s="185"/>
    </row>
    <row r="1226" spans="1:15" x14ac:dyDescent="0.3">
      <c r="A1226" s="185"/>
      <c r="B1226" s="185"/>
      <c r="C1226" s="185"/>
      <c r="D1226" s="185"/>
      <c r="E1226" s="185"/>
      <c r="F1226" s="185"/>
      <c r="G1226" s="185"/>
      <c r="H1226" s="185"/>
      <c r="I1226" s="185"/>
      <c r="J1226" s="185"/>
      <c r="K1226" s="185"/>
      <c r="L1226" s="185"/>
      <c r="M1226" s="185"/>
      <c r="N1226" s="185"/>
      <c r="O1226" s="185"/>
    </row>
    <row r="1227" spans="1:15" x14ac:dyDescent="0.3">
      <c r="A1227" s="185"/>
      <c r="B1227" s="185"/>
      <c r="C1227" s="185"/>
      <c r="D1227" s="185"/>
      <c r="E1227" s="185"/>
      <c r="F1227" s="185"/>
      <c r="G1227" s="185"/>
      <c r="H1227" s="185"/>
      <c r="I1227" s="185"/>
      <c r="J1227" s="185"/>
      <c r="K1227" s="185"/>
      <c r="L1227" s="185"/>
      <c r="M1227" s="185"/>
      <c r="N1227" s="185"/>
      <c r="O1227" s="185"/>
    </row>
    <row r="1228" spans="1:15" x14ac:dyDescent="0.3">
      <c r="A1228" s="185"/>
      <c r="B1228" s="185"/>
      <c r="C1228" s="185"/>
      <c r="D1228" s="185"/>
      <c r="E1228" s="185"/>
      <c r="F1228" s="185"/>
      <c r="G1228" s="185"/>
      <c r="H1228" s="185"/>
      <c r="I1228" s="185"/>
      <c r="J1228" s="185"/>
      <c r="K1228" s="185"/>
      <c r="L1228" s="185"/>
      <c r="M1228" s="185"/>
      <c r="N1228" s="185"/>
      <c r="O1228" s="185"/>
    </row>
    <row r="1229" spans="1:15" x14ac:dyDescent="0.3">
      <c r="A1229" s="185"/>
      <c r="B1229" s="185"/>
      <c r="C1229" s="185"/>
      <c r="D1229" s="185"/>
      <c r="E1229" s="185"/>
      <c r="F1229" s="185"/>
      <c r="G1229" s="185"/>
      <c r="H1229" s="185"/>
      <c r="I1229" s="185"/>
      <c r="J1229" s="185"/>
      <c r="K1229" s="185"/>
      <c r="L1229" s="185"/>
      <c r="M1229" s="185"/>
      <c r="N1229" s="185"/>
      <c r="O1229" s="185"/>
    </row>
    <row r="1230" spans="1:15" x14ac:dyDescent="0.3">
      <c r="A1230" s="185"/>
      <c r="B1230" s="185"/>
      <c r="C1230" s="185"/>
      <c r="D1230" s="185"/>
      <c r="E1230" s="185"/>
      <c r="F1230" s="185"/>
      <c r="G1230" s="185"/>
      <c r="H1230" s="185"/>
      <c r="I1230" s="185"/>
      <c r="J1230" s="185"/>
      <c r="K1230" s="185"/>
      <c r="L1230" s="185"/>
      <c r="M1230" s="185"/>
      <c r="N1230" s="185"/>
      <c r="O1230" s="185"/>
    </row>
    <row r="1231" spans="1:15" x14ac:dyDescent="0.3">
      <c r="A1231" s="185"/>
      <c r="B1231" s="185"/>
      <c r="C1231" s="185"/>
      <c r="D1231" s="185"/>
      <c r="E1231" s="185"/>
      <c r="F1231" s="185"/>
      <c r="G1231" s="185"/>
      <c r="H1231" s="185"/>
      <c r="I1231" s="185"/>
      <c r="J1231" s="185"/>
      <c r="K1231" s="185"/>
      <c r="L1231" s="185"/>
      <c r="M1231" s="185"/>
      <c r="N1231" s="185"/>
      <c r="O1231" s="185"/>
    </row>
    <row r="1232" spans="1:15" x14ac:dyDescent="0.3">
      <c r="A1232" s="185"/>
      <c r="B1232" s="185"/>
      <c r="C1232" s="185"/>
      <c r="D1232" s="185"/>
      <c r="E1232" s="185"/>
      <c r="F1232" s="185"/>
      <c r="G1232" s="185"/>
      <c r="H1232" s="185"/>
      <c r="I1232" s="185"/>
      <c r="J1232" s="185"/>
      <c r="K1232" s="185"/>
      <c r="L1232" s="185"/>
      <c r="M1232" s="185"/>
      <c r="N1232" s="185"/>
      <c r="O1232" s="185"/>
    </row>
    <row r="1233" spans="1:15" x14ac:dyDescent="0.3">
      <c r="A1233" s="185"/>
      <c r="B1233" s="185"/>
      <c r="C1233" s="185"/>
      <c r="D1233" s="185"/>
      <c r="E1233" s="185"/>
      <c r="F1233" s="185"/>
      <c r="G1233" s="185"/>
      <c r="H1233" s="185"/>
      <c r="I1233" s="185"/>
      <c r="J1233" s="185"/>
      <c r="K1233" s="185"/>
      <c r="L1233" s="185"/>
      <c r="M1233" s="185"/>
      <c r="N1233" s="185"/>
      <c r="O1233" s="185"/>
    </row>
    <row r="1234" spans="1:15" x14ac:dyDescent="0.3">
      <c r="A1234" s="185"/>
      <c r="B1234" s="185"/>
      <c r="C1234" s="185"/>
      <c r="D1234" s="185"/>
      <c r="E1234" s="185"/>
      <c r="F1234" s="185"/>
      <c r="G1234" s="185"/>
      <c r="H1234" s="185"/>
      <c r="I1234" s="185"/>
      <c r="J1234" s="185"/>
      <c r="K1234" s="185"/>
      <c r="L1234" s="185"/>
      <c r="M1234" s="185"/>
      <c r="N1234" s="185"/>
      <c r="O1234" s="185"/>
    </row>
    <row r="1235" spans="1:15" x14ac:dyDescent="0.3">
      <c r="A1235" s="185"/>
      <c r="B1235" s="185"/>
      <c r="C1235" s="185"/>
      <c r="D1235" s="185"/>
      <c r="E1235" s="185"/>
      <c r="F1235" s="185"/>
      <c r="G1235" s="185"/>
      <c r="H1235" s="185"/>
      <c r="I1235" s="185"/>
      <c r="J1235" s="185"/>
      <c r="K1235" s="185"/>
      <c r="L1235" s="185"/>
      <c r="M1235" s="185"/>
      <c r="N1235" s="185"/>
      <c r="O1235" s="185"/>
    </row>
    <row r="1236" spans="1:15" x14ac:dyDescent="0.3">
      <c r="A1236" s="185"/>
      <c r="B1236" s="185"/>
      <c r="C1236" s="185"/>
      <c r="D1236" s="185"/>
      <c r="E1236" s="185"/>
      <c r="F1236" s="185"/>
      <c r="G1236" s="185"/>
      <c r="H1236" s="185"/>
      <c r="I1236" s="185"/>
      <c r="J1236" s="185"/>
      <c r="K1236" s="185"/>
      <c r="L1236" s="185"/>
      <c r="M1236" s="185"/>
      <c r="N1236" s="185"/>
      <c r="O1236" s="185"/>
    </row>
    <row r="1237" spans="1:15" x14ac:dyDescent="0.3">
      <c r="A1237" s="185"/>
      <c r="B1237" s="185"/>
      <c r="C1237" s="185"/>
      <c r="D1237" s="185"/>
      <c r="E1237" s="185"/>
      <c r="F1237" s="185"/>
      <c r="G1237" s="185"/>
      <c r="H1237" s="185"/>
      <c r="I1237" s="185"/>
      <c r="J1237" s="185"/>
      <c r="K1237" s="185"/>
      <c r="L1237" s="185"/>
      <c r="M1237" s="185"/>
      <c r="N1237" s="185"/>
      <c r="O1237" s="185"/>
    </row>
    <row r="1238" spans="1:15" x14ac:dyDescent="0.3">
      <c r="A1238" s="185"/>
      <c r="B1238" s="185"/>
      <c r="C1238" s="185"/>
      <c r="D1238" s="185"/>
      <c r="E1238" s="185"/>
      <c r="F1238" s="185"/>
      <c r="G1238" s="185"/>
      <c r="H1238" s="185"/>
      <c r="I1238" s="185"/>
      <c r="J1238" s="185"/>
      <c r="K1238" s="185"/>
      <c r="L1238" s="185"/>
      <c r="M1238" s="185"/>
      <c r="N1238" s="185"/>
      <c r="O1238" s="185"/>
    </row>
    <row r="1239" spans="1:15" x14ac:dyDescent="0.3">
      <c r="A1239" s="185"/>
      <c r="B1239" s="185"/>
      <c r="C1239" s="185"/>
      <c r="D1239" s="185"/>
      <c r="E1239" s="185"/>
      <c r="F1239" s="185"/>
      <c r="G1239" s="185"/>
      <c r="H1239" s="185"/>
      <c r="I1239" s="185"/>
      <c r="J1239" s="185"/>
      <c r="K1239" s="185"/>
      <c r="L1239" s="185"/>
      <c r="M1239" s="185"/>
      <c r="N1239" s="185"/>
      <c r="O1239" s="185"/>
    </row>
    <row r="1240" spans="1:15" x14ac:dyDescent="0.3">
      <c r="A1240" s="185"/>
      <c r="B1240" s="185"/>
      <c r="C1240" s="185"/>
      <c r="D1240" s="185"/>
      <c r="E1240" s="185"/>
      <c r="F1240" s="185"/>
      <c r="G1240" s="185"/>
      <c r="H1240" s="185"/>
      <c r="I1240" s="185"/>
      <c r="J1240" s="185"/>
      <c r="K1240" s="185"/>
      <c r="L1240" s="185"/>
      <c r="M1240" s="185"/>
      <c r="N1240" s="185"/>
      <c r="O1240" s="185"/>
    </row>
    <row r="1241" spans="1:15" x14ac:dyDescent="0.3">
      <c r="A1241" s="185"/>
      <c r="B1241" s="185"/>
      <c r="C1241" s="185"/>
      <c r="D1241" s="185"/>
      <c r="E1241" s="185"/>
      <c r="F1241" s="185"/>
      <c r="G1241" s="185"/>
      <c r="H1241" s="185"/>
      <c r="I1241" s="185"/>
      <c r="J1241" s="185"/>
      <c r="K1241" s="185"/>
      <c r="L1241" s="185"/>
      <c r="M1241" s="185"/>
      <c r="N1241" s="185"/>
      <c r="O1241" s="185"/>
    </row>
    <row r="1242" spans="1:15" x14ac:dyDescent="0.3">
      <c r="A1242" s="185"/>
      <c r="B1242" s="185"/>
      <c r="C1242" s="185"/>
      <c r="D1242" s="185"/>
      <c r="E1242" s="185"/>
      <c r="F1242" s="185"/>
      <c r="G1242" s="185"/>
      <c r="H1242" s="185"/>
      <c r="I1242" s="185"/>
      <c r="J1242" s="185"/>
      <c r="K1242" s="185"/>
      <c r="L1242" s="185"/>
      <c r="M1242" s="185"/>
      <c r="N1242" s="185"/>
      <c r="O1242" s="185"/>
    </row>
    <row r="1243" spans="1:15" x14ac:dyDescent="0.3">
      <c r="A1243" s="185"/>
      <c r="B1243" s="185"/>
      <c r="C1243" s="185"/>
      <c r="D1243" s="185"/>
      <c r="E1243" s="185"/>
      <c r="F1243" s="185"/>
      <c r="G1243" s="185"/>
      <c r="H1243" s="185"/>
      <c r="I1243" s="185"/>
      <c r="J1243" s="185"/>
      <c r="K1243" s="185"/>
      <c r="L1243" s="185"/>
      <c r="M1243" s="185"/>
      <c r="N1243" s="185"/>
      <c r="O1243" s="185"/>
    </row>
    <row r="1244" spans="1:15" x14ac:dyDescent="0.3">
      <c r="A1244" s="185"/>
      <c r="B1244" s="185"/>
      <c r="C1244" s="185"/>
      <c r="D1244" s="185"/>
      <c r="E1244" s="185"/>
      <c r="F1244" s="185"/>
      <c r="G1244" s="185"/>
      <c r="H1244" s="185"/>
      <c r="I1244" s="185"/>
      <c r="J1244" s="185"/>
      <c r="K1244" s="185"/>
      <c r="L1244" s="185"/>
      <c r="M1244" s="185"/>
      <c r="N1244" s="185"/>
      <c r="O1244" s="185"/>
    </row>
    <row r="1245" spans="1:15" x14ac:dyDescent="0.3">
      <c r="A1245" s="185"/>
      <c r="B1245" s="185"/>
      <c r="C1245" s="185"/>
      <c r="D1245" s="185"/>
      <c r="E1245" s="185"/>
      <c r="F1245" s="185"/>
      <c r="G1245" s="185"/>
      <c r="H1245" s="185"/>
      <c r="I1245" s="185"/>
      <c r="J1245" s="185"/>
      <c r="K1245" s="185"/>
      <c r="L1245" s="185"/>
      <c r="M1245" s="185"/>
      <c r="N1245" s="185"/>
      <c r="O1245" s="185"/>
    </row>
    <row r="1246" spans="1:15" x14ac:dyDescent="0.3">
      <c r="A1246" s="185"/>
      <c r="B1246" s="185"/>
      <c r="C1246" s="185"/>
      <c r="D1246" s="185"/>
      <c r="E1246" s="185"/>
      <c r="F1246" s="185"/>
      <c r="G1246" s="185"/>
      <c r="H1246" s="185"/>
      <c r="I1246" s="185"/>
      <c r="J1246" s="185"/>
      <c r="K1246" s="185"/>
      <c r="L1246" s="185"/>
      <c r="M1246" s="185"/>
      <c r="N1246" s="185"/>
      <c r="O1246" s="185"/>
    </row>
    <row r="1247" spans="1:15" x14ac:dyDescent="0.3">
      <c r="A1247" s="185"/>
      <c r="B1247" s="185"/>
      <c r="C1247" s="185"/>
      <c r="D1247" s="185"/>
      <c r="E1247" s="185"/>
      <c r="F1247" s="185"/>
      <c r="G1247" s="185"/>
      <c r="H1247" s="185"/>
      <c r="I1247" s="185"/>
      <c r="J1247" s="185"/>
      <c r="K1247" s="185"/>
      <c r="L1247" s="185"/>
      <c r="M1247" s="185"/>
      <c r="N1247" s="185"/>
      <c r="O1247" s="185"/>
    </row>
    <row r="1248" spans="1:15" x14ac:dyDescent="0.3">
      <c r="A1248" s="185"/>
      <c r="B1248" s="185"/>
      <c r="C1248" s="185"/>
      <c r="D1248" s="185"/>
      <c r="E1248" s="185"/>
      <c r="F1248" s="185"/>
      <c r="G1248" s="185"/>
      <c r="H1248" s="185"/>
      <c r="I1248" s="185"/>
      <c r="J1248" s="185"/>
      <c r="K1248" s="185"/>
      <c r="L1248" s="185"/>
      <c r="M1248" s="185"/>
      <c r="N1248" s="185"/>
      <c r="O1248" s="185"/>
    </row>
    <row r="1249" spans="1:15" x14ac:dyDescent="0.3">
      <c r="A1249" s="185"/>
      <c r="B1249" s="185"/>
      <c r="C1249" s="185"/>
      <c r="D1249" s="185"/>
      <c r="E1249" s="185"/>
      <c r="F1249" s="185"/>
      <c r="G1249" s="185"/>
      <c r="H1249" s="185"/>
      <c r="I1249" s="185"/>
      <c r="J1249" s="185"/>
      <c r="K1249" s="185"/>
      <c r="L1249" s="185"/>
      <c r="M1249" s="185"/>
      <c r="N1249" s="185"/>
      <c r="O1249" s="185"/>
    </row>
    <row r="1250" spans="1:15" x14ac:dyDescent="0.3">
      <c r="A1250" s="185"/>
      <c r="B1250" s="185"/>
      <c r="C1250" s="185"/>
      <c r="D1250" s="185"/>
      <c r="E1250" s="185"/>
      <c r="F1250" s="185"/>
      <c r="G1250" s="185"/>
      <c r="H1250" s="185"/>
      <c r="I1250" s="185"/>
      <c r="J1250" s="185"/>
      <c r="K1250" s="185"/>
      <c r="L1250" s="185"/>
      <c r="M1250" s="185"/>
      <c r="N1250" s="185"/>
      <c r="O1250" s="185"/>
    </row>
    <row r="1251" spans="1:15" x14ac:dyDescent="0.3">
      <c r="A1251" s="185"/>
      <c r="B1251" s="185"/>
      <c r="C1251" s="185"/>
      <c r="D1251" s="185"/>
      <c r="E1251" s="185"/>
      <c r="F1251" s="185"/>
      <c r="G1251" s="185"/>
      <c r="H1251" s="185"/>
      <c r="I1251" s="185"/>
      <c r="J1251" s="185"/>
      <c r="K1251" s="185"/>
      <c r="L1251" s="185"/>
      <c r="M1251" s="185"/>
      <c r="N1251" s="185"/>
      <c r="O1251" s="185"/>
    </row>
    <row r="1252" spans="1:15" x14ac:dyDescent="0.3">
      <c r="A1252" s="185"/>
      <c r="B1252" s="185"/>
      <c r="C1252" s="185"/>
      <c r="D1252" s="185"/>
      <c r="E1252" s="185"/>
      <c r="F1252" s="185"/>
      <c r="G1252" s="185"/>
      <c r="H1252" s="185"/>
      <c r="I1252" s="185"/>
      <c r="J1252" s="185"/>
      <c r="K1252" s="185"/>
      <c r="L1252" s="185"/>
      <c r="M1252" s="185"/>
      <c r="N1252" s="185"/>
      <c r="O1252" s="185"/>
    </row>
    <row r="1253" spans="1:15" x14ac:dyDescent="0.3">
      <c r="A1253" s="185"/>
      <c r="B1253" s="185"/>
      <c r="C1253" s="185"/>
      <c r="D1253" s="185"/>
      <c r="E1253" s="185"/>
      <c r="F1253" s="185"/>
      <c r="G1253" s="185"/>
      <c r="H1253" s="185"/>
      <c r="I1253" s="185"/>
      <c r="J1253" s="185"/>
      <c r="K1253" s="185"/>
      <c r="L1253" s="185"/>
      <c r="M1253" s="185"/>
      <c r="N1253" s="185"/>
      <c r="O1253" s="185"/>
    </row>
    <row r="1254" spans="1:15" x14ac:dyDescent="0.3">
      <c r="A1254" s="185"/>
      <c r="B1254" s="185"/>
      <c r="C1254" s="185"/>
      <c r="D1254" s="185"/>
      <c r="E1254" s="185"/>
      <c r="F1254" s="185"/>
      <c r="G1254" s="185"/>
      <c r="H1254" s="185"/>
      <c r="I1254" s="185"/>
      <c r="J1254" s="185"/>
      <c r="K1254" s="185"/>
      <c r="L1254" s="185"/>
      <c r="M1254" s="185"/>
      <c r="N1254" s="185"/>
      <c r="O1254" s="185"/>
    </row>
    <row r="1255" spans="1:15" x14ac:dyDescent="0.3">
      <c r="A1255" s="185"/>
      <c r="B1255" s="185"/>
      <c r="C1255" s="185"/>
      <c r="D1255" s="185"/>
      <c r="E1255" s="185"/>
      <c r="F1255" s="185"/>
      <c r="G1255" s="185"/>
      <c r="H1255" s="185"/>
      <c r="I1255" s="185"/>
      <c r="J1255" s="185"/>
      <c r="K1255" s="185"/>
      <c r="L1255" s="185"/>
      <c r="M1255" s="185"/>
      <c r="N1255" s="185"/>
      <c r="O1255" s="185"/>
    </row>
    <row r="1256" spans="1:15" x14ac:dyDescent="0.3">
      <c r="A1256" s="185"/>
      <c r="B1256" s="185"/>
      <c r="C1256" s="185"/>
      <c r="D1256" s="185"/>
      <c r="E1256" s="185"/>
      <c r="F1256" s="185"/>
      <c r="G1256" s="185"/>
      <c r="H1256" s="185"/>
      <c r="I1256" s="185"/>
      <c r="J1256" s="185"/>
      <c r="K1256" s="185"/>
      <c r="L1256" s="185"/>
      <c r="M1256" s="185"/>
      <c r="N1256" s="185"/>
      <c r="O1256" s="185"/>
    </row>
    <row r="1257" spans="1:15" x14ac:dyDescent="0.3">
      <c r="A1257" s="185"/>
      <c r="B1257" s="185"/>
      <c r="C1257" s="185"/>
      <c r="D1257" s="185"/>
      <c r="E1257" s="185"/>
      <c r="F1257" s="185"/>
      <c r="G1257" s="185"/>
      <c r="H1257" s="185"/>
      <c r="I1257" s="185"/>
      <c r="J1257" s="185"/>
      <c r="K1257" s="185"/>
      <c r="L1257" s="185"/>
      <c r="M1257" s="185"/>
      <c r="N1257" s="185"/>
      <c r="O1257" s="185"/>
    </row>
    <row r="1258" spans="1:15" x14ac:dyDescent="0.3">
      <c r="A1258" s="185"/>
      <c r="B1258" s="185"/>
      <c r="C1258" s="185"/>
      <c r="D1258" s="185"/>
      <c r="E1258" s="185"/>
      <c r="F1258" s="185"/>
      <c r="G1258" s="185"/>
      <c r="H1258" s="185"/>
      <c r="I1258" s="185"/>
      <c r="J1258" s="185"/>
      <c r="K1258" s="185"/>
      <c r="L1258" s="185"/>
      <c r="M1258" s="185"/>
      <c r="N1258" s="185"/>
      <c r="O1258" s="185"/>
    </row>
    <row r="1259" spans="1:15" x14ac:dyDescent="0.3">
      <c r="A1259" s="185"/>
      <c r="B1259" s="185"/>
      <c r="C1259" s="185"/>
      <c r="D1259" s="185"/>
      <c r="E1259" s="185"/>
      <c r="F1259" s="185"/>
      <c r="G1259" s="185"/>
      <c r="H1259" s="185"/>
      <c r="I1259" s="185"/>
      <c r="J1259" s="185"/>
      <c r="K1259" s="185"/>
      <c r="L1259" s="185"/>
      <c r="M1259" s="185"/>
      <c r="N1259" s="185"/>
      <c r="O1259" s="185"/>
    </row>
    <row r="1260" spans="1:15" x14ac:dyDescent="0.3">
      <c r="A1260" s="185"/>
      <c r="B1260" s="185"/>
      <c r="C1260" s="185"/>
      <c r="D1260" s="185"/>
      <c r="E1260" s="185"/>
      <c r="F1260" s="185"/>
      <c r="G1260" s="185"/>
      <c r="H1260" s="185"/>
      <c r="I1260" s="185"/>
      <c r="J1260" s="185"/>
      <c r="K1260" s="185"/>
      <c r="L1260" s="185"/>
      <c r="M1260" s="185"/>
      <c r="N1260" s="185"/>
      <c r="O1260" s="185"/>
    </row>
    <row r="1261" spans="1:15" x14ac:dyDescent="0.3">
      <c r="A1261" s="185"/>
      <c r="B1261" s="185"/>
      <c r="C1261" s="185"/>
      <c r="D1261" s="185"/>
      <c r="E1261" s="185"/>
      <c r="F1261" s="185"/>
      <c r="G1261" s="185"/>
      <c r="H1261" s="185"/>
      <c r="I1261" s="185"/>
      <c r="J1261" s="185"/>
      <c r="K1261" s="185"/>
      <c r="L1261" s="185"/>
      <c r="M1261" s="185"/>
      <c r="N1261" s="185"/>
      <c r="O1261" s="185"/>
    </row>
    <row r="1262" spans="1:15" x14ac:dyDescent="0.3">
      <c r="A1262" s="185"/>
      <c r="B1262" s="185"/>
      <c r="C1262" s="185"/>
      <c r="D1262" s="185"/>
      <c r="E1262" s="185"/>
      <c r="F1262" s="185"/>
      <c r="G1262" s="185"/>
      <c r="H1262" s="185"/>
      <c r="I1262" s="185"/>
      <c r="J1262" s="185"/>
      <c r="K1262" s="185"/>
      <c r="L1262" s="185"/>
      <c r="M1262" s="185"/>
      <c r="N1262" s="185"/>
      <c r="O1262" s="185"/>
    </row>
    <row r="1263" spans="1:15" x14ac:dyDescent="0.3">
      <c r="A1263" s="185"/>
      <c r="B1263" s="185"/>
      <c r="C1263" s="185"/>
      <c r="D1263" s="185"/>
      <c r="E1263" s="185"/>
      <c r="F1263" s="185"/>
      <c r="G1263" s="185"/>
      <c r="H1263" s="185"/>
      <c r="I1263" s="185"/>
      <c r="J1263" s="185"/>
      <c r="K1263" s="185"/>
      <c r="L1263" s="185"/>
      <c r="M1263" s="185"/>
      <c r="N1263" s="185"/>
      <c r="O1263" s="185"/>
    </row>
    <row r="1264" spans="1:15" x14ac:dyDescent="0.3">
      <c r="A1264" s="185"/>
      <c r="B1264" s="185"/>
      <c r="C1264" s="185"/>
      <c r="D1264" s="185"/>
      <c r="E1264" s="185"/>
      <c r="F1264" s="185"/>
      <c r="G1264" s="185"/>
      <c r="H1264" s="185"/>
      <c r="I1264" s="185"/>
      <c r="J1264" s="185"/>
      <c r="K1264" s="185"/>
      <c r="L1264" s="185"/>
      <c r="M1264" s="185"/>
      <c r="N1264" s="185"/>
      <c r="O1264" s="185"/>
    </row>
    <row r="1265" spans="1:15" x14ac:dyDescent="0.3">
      <c r="A1265" s="185"/>
      <c r="B1265" s="185"/>
      <c r="C1265" s="185"/>
      <c r="D1265" s="185"/>
      <c r="E1265" s="185"/>
      <c r="F1265" s="185"/>
      <c r="G1265" s="185"/>
      <c r="H1265" s="185"/>
      <c r="I1265" s="185"/>
      <c r="J1265" s="185"/>
      <c r="K1265" s="185"/>
      <c r="L1265" s="185"/>
      <c r="M1265" s="185"/>
      <c r="N1265" s="185"/>
      <c r="O1265" s="185"/>
    </row>
    <row r="1266" spans="1:15" x14ac:dyDescent="0.3">
      <c r="A1266" s="185"/>
      <c r="B1266" s="185"/>
      <c r="C1266" s="185"/>
      <c r="D1266" s="185"/>
      <c r="E1266" s="185"/>
      <c r="F1266" s="185"/>
      <c r="G1266" s="185"/>
      <c r="H1266" s="185"/>
      <c r="I1266" s="185"/>
      <c r="J1266" s="185"/>
      <c r="K1266" s="185"/>
      <c r="L1266" s="185"/>
      <c r="M1266" s="185"/>
      <c r="N1266" s="185"/>
      <c r="O1266" s="185"/>
    </row>
    <row r="1267" spans="1:15" x14ac:dyDescent="0.3">
      <c r="A1267" s="185"/>
      <c r="B1267" s="185"/>
      <c r="C1267" s="185"/>
      <c r="D1267" s="185"/>
      <c r="E1267" s="185"/>
      <c r="F1267" s="185"/>
      <c r="G1267" s="185"/>
      <c r="H1267" s="185"/>
      <c r="I1267" s="185"/>
      <c r="J1267" s="185"/>
      <c r="K1267" s="185"/>
      <c r="L1267" s="185"/>
      <c r="M1267" s="185"/>
      <c r="N1267" s="185"/>
      <c r="O1267" s="185"/>
    </row>
    <row r="1268" spans="1:15" x14ac:dyDescent="0.3">
      <c r="A1268" s="185"/>
      <c r="B1268" s="185"/>
      <c r="C1268" s="185"/>
      <c r="D1268" s="185"/>
      <c r="E1268" s="185"/>
      <c r="F1268" s="185"/>
      <c r="G1268" s="185"/>
      <c r="H1268" s="185"/>
      <c r="I1268" s="185"/>
      <c r="J1268" s="185"/>
      <c r="K1268" s="185"/>
      <c r="L1268" s="185"/>
      <c r="M1268" s="185"/>
      <c r="N1268" s="185"/>
      <c r="O1268" s="185"/>
    </row>
    <row r="1269" spans="1:15" x14ac:dyDescent="0.3">
      <c r="A1269" s="185"/>
      <c r="B1269" s="185"/>
      <c r="C1269" s="185"/>
      <c r="D1269" s="185"/>
      <c r="E1269" s="185"/>
      <c r="F1269" s="185"/>
      <c r="G1269" s="185"/>
      <c r="H1269" s="185"/>
      <c r="I1269" s="185"/>
      <c r="J1269" s="185"/>
      <c r="K1269" s="185"/>
      <c r="L1269" s="185"/>
      <c r="M1269" s="185"/>
      <c r="N1269" s="185"/>
      <c r="O1269" s="185"/>
    </row>
    <row r="1270" spans="1:15" x14ac:dyDescent="0.3">
      <c r="A1270" s="185"/>
      <c r="B1270" s="185"/>
      <c r="C1270" s="185"/>
      <c r="D1270" s="185"/>
      <c r="E1270" s="185"/>
      <c r="F1270" s="185"/>
      <c r="G1270" s="185"/>
      <c r="H1270" s="185"/>
      <c r="I1270" s="185"/>
      <c r="J1270" s="185"/>
      <c r="K1270" s="185"/>
      <c r="L1270" s="185"/>
      <c r="M1270" s="185"/>
      <c r="N1270" s="185"/>
      <c r="O1270" s="185"/>
    </row>
    <row r="1271" spans="1:15" x14ac:dyDescent="0.3">
      <c r="A1271" s="185"/>
      <c r="B1271" s="185"/>
      <c r="C1271" s="185"/>
      <c r="D1271" s="185"/>
      <c r="E1271" s="185"/>
      <c r="F1271" s="185"/>
      <c r="G1271" s="185"/>
      <c r="H1271" s="185"/>
      <c r="I1271" s="185"/>
      <c r="J1271" s="185"/>
      <c r="K1271" s="185"/>
      <c r="L1271" s="185"/>
      <c r="M1271" s="185"/>
      <c r="N1271" s="185"/>
      <c r="O1271" s="185"/>
    </row>
    <row r="1272" spans="1:15" x14ac:dyDescent="0.3">
      <c r="A1272" s="185"/>
      <c r="B1272" s="185"/>
      <c r="C1272" s="185"/>
      <c r="D1272" s="185"/>
      <c r="E1272" s="185"/>
      <c r="F1272" s="185"/>
      <c r="G1272" s="185"/>
      <c r="H1272" s="185"/>
      <c r="I1272" s="185"/>
      <c r="J1272" s="185"/>
      <c r="K1272" s="185"/>
      <c r="L1272" s="185"/>
      <c r="M1272" s="185"/>
      <c r="N1272" s="185"/>
      <c r="O1272" s="185"/>
    </row>
    <row r="1273" spans="1:15" x14ac:dyDescent="0.3">
      <c r="A1273" s="185"/>
      <c r="B1273" s="185"/>
      <c r="C1273" s="185"/>
      <c r="D1273" s="185"/>
      <c r="E1273" s="185"/>
      <c r="F1273" s="185"/>
      <c r="G1273" s="185"/>
      <c r="H1273" s="185"/>
      <c r="I1273" s="185"/>
      <c r="J1273" s="185"/>
      <c r="K1273" s="185"/>
      <c r="L1273" s="185"/>
      <c r="M1273" s="185"/>
      <c r="N1273" s="185"/>
      <c r="O1273" s="185"/>
    </row>
    <row r="1274" spans="1:15" x14ac:dyDescent="0.3">
      <c r="A1274" s="185"/>
      <c r="B1274" s="185"/>
      <c r="C1274" s="185"/>
      <c r="D1274" s="185"/>
      <c r="E1274" s="185"/>
      <c r="F1274" s="185"/>
      <c r="G1274" s="185"/>
      <c r="H1274" s="185"/>
      <c r="I1274" s="185"/>
      <c r="J1274" s="185"/>
      <c r="K1274" s="185"/>
      <c r="L1274" s="185"/>
      <c r="M1274" s="185"/>
      <c r="N1274" s="185"/>
      <c r="O1274" s="185"/>
    </row>
    <row r="1275" spans="1:15" x14ac:dyDescent="0.3">
      <c r="A1275" s="185"/>
      <c r="B1275" s="185"/>
      <c r="C1275" s="185"/>
      <c r="D1275" s="185"/>
      <c r="E1275" s="185"/>
      <c r="F1275" s="185"/>
      <c r="G1275" s="185"/>
      <c r="H1275" s="185"/>
      <c r="I1275" s="185"/>
      <c r="J1275" s="185"/>
      <c r="K1275" s="185"/>
      <c r="L1275" s="185"/>
      <c r="M1275" s="185"/>
      <c r="N1275" s="185"/>
      <c r="O1275" s="185"/>
    </row>
    <row r="1276" spans="1:15" x14ac:dyDescent="0.3">
      <c r="A1276" s="185"/>
      <c r="B1276" s="185"/>
      <c r="C1276" s="185"/>
      <c r="D1276" s="185"/>
      <c r="E1276" s="185"/>
      <c r="F1276" s="185"/>
      <c r="G1276" s="185"/>
      <c r="H1276" s="185"/>
      <c r="I1276" s="185"/>
      <c r="J1276" s="185"/>
      <c r="K1276" s="185"/>
      <c r="L1276" s="185"/>
      <c r="M1276" s="185"/>
      <c r="N1276" s="185"/>
      <c r="O1276" s="185"/>
    </row>
    <row r="1277" spans="1:15" x14ac:dyDescent="0.3">
      <c r="A1277" s="185"/>
      <c r="B1277" s="185"/>
      <c r="C1277" s="185"/>
      <c r="D1277" s="185"/>
      <c r="E1277" s="185"/>
      <c r="F1277" s="185"/>
      <c r="G1277" s="185"/>
      <c r="H1277" s="185"/>
      <c r="I1277" s="185"/>
      <c r="J1277" s="185"/>
      <c r="K1277" s="185"/>
      <c r="L1277" s="185"/>
      <c r="M1277" s="185"/>
      <c r="N1277" s="185"/>
      <c r="O1277" s="185"/>
    </row>
    <row r="1278" spans="1:15" x14ac:dyDescent="0.3">
      <c r="A1278" s="185"/>
      <c r="B1278" s="185"/>
      <c r="C1278" s="185"/>
      <c r="D1278" s="185"/>
      <c r="E1278" s="185"/>
      <c r="F1278" s="185"/>
      <c r="G1278" s="185"/>
      <c r="H1278" s="185"/>
      <c r="I1278" s="185"/>
      <c r="J1278" s="185"/>
      <c r="K1278" s="185"/>
      <c r="L1278" s="185"/>
      <c r="M1278" s="185"/>
      <c r="N1278" s="185"/>
      <c r="O1278" s="185"/>
    </row>
    <row r="1279" spans="1:15" x14ac:dyDescent="0.3">
      <c r="A1279" s="185"/>
      <c r="B1279" s="185"/>
      <c r="C1279" s="185"/>
      <c r="D1279" s="185"/>
      <c r="E1279" s="185"/>
      <c r="F1279" s="185"/>
      <c r="G1279" s="185"/>
      <c r="H1279" s="185"/>
      <c r="I1279" s="185"/>
      <c r="J1279" s="185"/>
      <c r="K1279" s="185"/>
      <c r="L1279" s="185"/>
      <c r="M1279" s="185"/>
      <c r="N1279" s="185"/>
      <c r="O1279" s="185"/>
    </row>
    <row r="1280" spans="1:15" x14ac:dyDescent="0.3">
      <c r="A1280" s="185"/>
      <c r="B1280" s="185"/>
      <c r="C1280" s="185"/>
      <c r="D1280" s="185"/>
      <c r="E1280" s="185"/>
      <c r="F1280" s="185"/>
      <c r="G1280" s="185"/>
      <c r="H1280" s="185"/>
      <c r="I1280" s="185"/>
      <c r="J1280" s="185"/>
      <c r="K1280" s="185"/>
      <c r="L1280" s="185"/>
      <c r="M1280" s="185"/>
      <c r="N1280" s="185"/>
      <c r="O1280" s="185"/>
    </row>
    <row r="1281" spans="1:15" x14ac:dyDescent="0.3">
      <c r="A1281" s="185"/>
      <c r="B1281" s="185"/>
      <c r="C1281" s="185"/>
      <c r="D1281" s="185"/>
      <c r="E1281" s="185"/>
      <c r="F1281" s="185"/>
      <c r="G1281" s="185"/>
      <c r="H1281" s="185"/>
      <c r="I1281" s="185"/>
      <c r="J1281" s="185"/>
      <c r="K1281" s="185"/>
      <c r="L1281" s="185"/>
      <c r="M1281" s="185"/>
      <c r="N1281" s="185"/>
      <c r="O1281" s="185"/>
    </row>
    <row r="1282" spans="1:15" x14ac:dyDescent="0.3">
      <c r="A1282" s="185"/>
      <c r="B1282" s="185"/>
      <c r="C1282" s="185"/>
      <c r="D1282" s="185"/>
      <c r="E1282" s="185"/>
      <c r="F1282" s="185"/>
      <c r="G1282" s="185"/>
      <c r="H1282" s="185"/>
      <c r="I1282" s="185"/>
      <c r="J1282" s="185"/>
      <c r="K1282" s="185"/>
      <c r="L1282" s="185"/>
      <c r="M1282" s="185"/>
      <c r="N1282" s="185"/>
      <c r="O1282" s="185"/>
    </row>
    <row r="1283" spans="1:15" x14ac:dyDescent="0.3">
      <c r="A1283" s="185"/>
      <c r="B1283" s="185"/>
      <c r="C1283" s="185"/>
      <c r="D1283" s="185"/>
      <c r="E1283" s="185"/>
      <c r="F1283" s="185"/>
      <c r="G1283" s="185"/>
      <c r="H1283" s="185"/>
      <c r="I1283" s="185"/>
      <c r="J1283" s="185"/>
      <c r="K1283" s="185"/>
      <c r="L1283" s="185"/>
      <c r="M1283" s="185"/>
      <c r="N1283" s="185"/>
      <c r="O1283" s="185"/>
    </row>
    <row r="1284" spans="1:15" x14ac:dyDescent="0.3">
      <c r="A1284" s="185"/>
      <c r="B1284" s="185"/>
      <c r="C1284" s="185"/>
      <c r="D1284" s="185"/>
      <c r="E1284" s="185"/>
      <c r="F1284" s="185"/>
      <c r="G1284" s="185"/>
      <c r="H1284" s="185"/>
      <c r="I1284" s="185"/>
      <c r="J1284" s="185"/>
      <c r="K1284" s="185"/>
      <c r="L1284" s="185"/>
      <c r="M1284" s="185"/>
      <c r="N1284" s="185"/>
      <c r="O1284" s="185"/>
    </row>
    <row r="1285" spans="1:15" x14ac:dyDescent="0.3">
      <c r="A1285" s="185"/>
      <c r="B1285" s="185"/>
      <c r="C1285" s="185"/>
      <c r="D1285" s="185"/>
      <c r="E1285" s="185"/>
      <c r="F1285" s="185"/>
      <c r="G1285" s="185"/>
      <c r="H1285" s="185"/>
      <c r="I1285" s="185"/>
      <c r="J1285" s="185"/>
      <c r="K1285" s="185"/>
      <c r="L1285" s="185"/>
      <c r="M1285" s="185"/>
      <c r="N1285" s="185"/>
      <c r="O1285" s="185"/>
    </row>
    <row r="1286" spans="1:15" x14ac:dyDescent="0.3">
      <c r="A1286" s="185"/>
      <c r="B1286" s="185"/>
      <c r="C1286" s="185"/>
      <c r="D1286" s="185"/>
      <c r="E1286" s="185"/>
      <c r="F1286" s="185"/>
      <c r="G1286" s="185"/>
      <c r="H1286" s="185"/>
      <c r="I1286" s="185"/>
      <c r="J1286" s="185"/>
      <c r="K1286" s="185"/>
      <c r="L1286" s="185"/>
      <c r="M1286" s="185"/>
      <c r="N1286" s="185"/>
      <c r="O1286" s="185"/>
    </row>
    <row r="1287" spans="1:15" x14ac:dyDescent="0.3">
      <c r="A1287" s="185"/>
      <c r="B1287" s="185"/>
      <c r="C1287" s="185"/>
      <c r="D1287" s="185"/>
      <c r="E1287" s="185"/>
      <c r="F1287" s="185"/>
      <c r="G1287" s="185"/>
      <c r="H1287" s="185"/>
      <c r="I1287" s="185"/>
      <c r="J1287" s="185"/>
      <c r="K1287" s="185"/>
      <c r="L1287" s="185"/>
      <c r="M1287" s="185"/>
      <c r="N1287" s="185"/>
      <c r="O1287" s="185"/>
    </row>
    <row r="1288" spans="1:15" x14ac:dyDescent="0.3">
      <c r="A1288" s="185"/>
      <c r="B1288" s="185"/>
      <c r="C1288" s="185"/>
      <c r="D1288" s="185"/>
      <c r="E1288" s="185"/>
      <c r="F1288" s="185"/>
      <c r="G1288" s="185"/>
      <c r="H1288" s="185"/>
      <c r="I1288" s="185"/>
      <c r="J1288" s="185"/>
      <c r="K1288" s="185"/>
      <c r="L1288" s="185"/>
      <c r="M1288" s="185"/>
      <c r="N1288" s="185"/>
      <c r="O1288" s="185"/>
    </row>
    <row r="1289" spans="1:15" x14ac:dyDescent="0.3">
      <c r="A1289" s="185"/>
      <c r="B1289" s="185"/>
      <c r="C1289" s="185"/>
      <c r="D1289" s="185"/>
      <c r="E1289" s="185"/>
      <c r="F1289" s="185"/>
      <c r="G1289" s="185"/>
      <c r="H1289" s="185"/>
      <c r="I1289" s="185"/>
      <c r="J1289" s="185"/>
      <c r="K1289" s="185"/>
      <c r="L1289" s="185"/>
      <c r="M1289" s="185"/>
      <c r="N1289" s="185"/>
      <c r="O1289" s="185"/>
    </row>
    <row r="1290" spans="1:15" x14ac:dyDescent="0.3">
      <c r="A1290" s="185"/>
      <c r="B1290" s="185"/>
      <c r="C1290" s="185"/>
      <c r="D1290" s="185"/>
      <c r="E1290" s="185"/>
      <c r="F1290" s="185"/>
      <c r="G1290" s="185"/>
      <c r="H1290" s="185"/>
      <c r="I1290" s="185"/>
      <c r="J1290" s="185"/>
      <c r="K1290" s="185"/>
      <c r="L1290" s="185"/>
      <c r="M1290" s="185"/>
      <c r="N1290" s="185"/>
      <c r="O1290" s="185"/>
    </row>
    <row r="1291" spans="1:15" x14ac:dyDescent="0.3">
      <c r="A1291" s="185"/>
      <c r="B1291" s="185"/>
      <c r="C1291" s="185"/>
      <c r="D1291" s="185"/>
      <c r="E1291" s="185"/>
      <c r="F1291" s="185"/>
      <c r="G1291" s="185"/>
      <c r="H1291" s="185"/>
      <c r="I1291" s="185"/>
      <c r="J1291" s="185"/>
      <c r="K1291" s="185"/>
      <c r="L1291" s="185"/>
      <c r="M1291" s="185"/>
      <c r="N1291" s="185"/>
      <c r="O1291" s="185"/>
    </row>
    <row r="1292" spans="1:15" x14ac:dyDescent="0.3">
      <c r="A1292" s="185"/>
      <c r="B1292" s="185"/>
      <c r="C1292" s="185"/>
      <c r="D1292" s="185"/>
      <c r="E1292" s="185"/>
      <c r="F1292" s="185"/>
      <c r="G1292" s="185"/>
      <c r="H1292" s="185"/>
      <c r="I1292" s="185"/>
      <c r="J1292" s="185"/>
      <c r="K1292" s="185"/>
      <c r="L1292" s="185"/>
      <c r="M1292" s="185"/>
      <c r="N1292" s="185"/>
      <c r="O1292" s="185"/>
    </row>
    <row r="1293" spans="1:15" x14ac:dyDescent="0.3">
      <c r="A1293" s="185"/>
      <c r="B1293" s="185"/>
      <c r="C1293" s="185"/>
      <c r="D1293" s="185"/>
      <c r="E1293" s="185"/>
      <c r="F1293" s="185"/>
      <c r="G1293" s="185"/>
      <c r="H1293" s="185"/>
      <c r="I1293" s="185"/>
      <c r="J1293" s="185"/>
      <c r="K1293" s="185"/>
      <c r="L1293" s="185"/>
      <c r="M1293" s="185"/>
      <c r="N1293" s="185"/>
      <c r="O1293" s="185"/>
    </row>
    <row r="1294" spans="1:15" x14ac:dyDescent="0.3">
      <c r="A1294" s="185"/>
      <c r="B1294" s="185"/>
      <c r="C1294" s="185"/>
      <c r="D1294" s="185"/>
      <c r="E1294" s="185"/>
      <c r="F1294" s="185"/>
      <c r="G1294" s="185"/>
      <c r="H1294" s="185"/>
      <c r="I1294" s="185"/>
      <c r="J1294" s="185"/>
      <c r="K1294" s="185"/>
      <c r="L1294" s="185"/>
      <c r="M1294" s="185"/>
      <c r="N1294" s="185"/>
      <c r="O1294" s="185"/>
    </row>
    <row r="1295" spans="1:15" x14ac:dyDescent="0.3">
      <c r="A1295" s="185"/>
      <c r="B1295" s="185"/>
      <c r="C1295" s="185"/>
      <c r="D1295" s="185"/>
      <c r="E1295" s="185"/>
      <c r="F1295" s="185"/>
      <c r="G1295" s="185"/>
      <c r="H1295" s="185"/>
      <c r="I1295" s="185"/>
      <c r="J1295" s="185"/>
      <c r="K1295" s="185"/>
      <c r="L1295" s="185"/>
      <c r="M1295" s="185"/>
      <c r="N1295" s="185"/>
      <c r="O1295" s="185"/>
    </row>
    <row r="1296" spans="1:15" x14ac:dyDescent="0.3">
      <c r="A1296" s="185"/>
      <c r="B1296" s="185"/>
      <c r="C1296" s="185"/>
      <c r="D1296" s="185"/>
      <c r="E1296" s="185"/>
      <c r="F1296" s="185"/>
      <c r="G1296" s="185"/>
      <c r="H1296" s="185"/>
      <c r="I1296" s="185"/>
      <c r="J1296" s="185"/>
      <c r="K1296" s="185"/>
      <c r="L1296" s="185"/>
      <c r="M1296" s="185"/>
      <c r="N1296" s="185"/>
      <c r="O1296" s="185"/>
    </row>
    <row r="1297" spans="1:15" x14ac:dyDescent="0.3">
      <c r="A1297" s="185"/>
      <c r="B1297" s="185"/>
      <c r="C1297" s="185"/>
      <c r="D1297" s="185"/>
      <c r="E1297" s="185"/>
      <c r="F1297" s="185"/>
      <c r="G1297" s="185"/>
      <c r="H1297" s="185"/>
      <c r="I1297" s="185"/>
      <c r="J1297" s="185"/>
      <c r="K1297" s="185"/>
      <c r="L1297" s="185"/>
      <c r="M1297" s="185"/>
      <c r="N1297" s="185"/>
      <c r="O1297" s="185"/>
    </row>
    <row r="1298" spans="1:15" x14ac:dyDescent="0.3">
      <c r="A1298" s="185"/>
      <c r="B1298" s="185"/>
      <c r="C1298" s="185"/>
      <c r="D1298" s="185"/>
      <c r="E1298" s="185"/>
      <c r="F1298" s="185"/>
      <c r="G1298" s="185"/>
      <c r="H1298" s="185"/>
      <c r="I1298" s="185"/>
      <c r="J1298" s="185"/>
      <c r="K1298" s="185"/>
      <c r="L1298" s="185"/>
      <c r="M1298" s="185"/>
      <c r="N1298" s="185"/>
      <c r="O1298" s="185"/>
    </row>
    <row r="1299" spans="1:15" x14ac:dyDescent="0.3">
      <c r="A1299" s="185"/>
      <c r="B1299" s="185"/>
      <c r="C1299" s="185"/>
      <c r="D1299" s="185"/>
      <c r="E1299" s="185"/>
      <c r="F1299" s="185"/>
      <c r="G1299" s="185"/>
      <c r="H1299" s="185"/>
      <c r="I1299" s="185"/>
      <c r="J1299" s="185"/>
      <c r="K1299" s="185"/>
      <c r="L1299" s="185"/>
      <c r="M1299" s="185"/>
      <c r="N1299" s="185"/>
      <c r="O1299" s="185"/>
    </row>
    <row r="1300" spans="1:15" x14ac:dyDescent="0.3">
      <c r="A1300" s="185"/>
      <c r="B1300" s="185"/>
      <c r="C1300" s="185"/>
      <c r="D1300" s="185"/>
      <c r="E1300" s="185"/>
      <c r="F1300" s="185"/>
      <c r="G1300" s="185"/>
      <c r="H1300" s="185"/>
      <c r="I1300" s="185"/>
      <c r="J1300" s="185"/>
      <c r="K1300" s="185"/>
      <c r="L1300" s="185"/>
      <c r="M1300" s="185"/>
      <c r="N1300" s="185"/>
      <c r="O1300" s="185"/>
    </row>
    <row r="1301" spans="1:15" x14ac:dyDescent="0.3">
      <c r="A1301" s="185"/>
      <c r="B1301" s="185"/>
      <c r="C1301" s="185"/>
      <c r="D1301" s="185"/>
      <c r="E1301" s="185"/>
      <c r="F1301" s="185"/>
      <c r="G1301" s="185"/>
      <c r="H1301" s="185"/>
      <c r="I1301" s="185"/>
      <c r="J1301" s="185"/>
      <c r="K1301" s="185"/>
      <c r="L1301" s="185"/>
      <c r="M1301" s="185"/>
      <c r="N1301" s="185"/>
      <c r="O1301" s="185"/>
    </row>
    <row r="1302" spans="1:15" x14ac:dyDescent="0.3">
      <c r="A1302" s="185"/>
      <c r="B1302" s="185"/>
      <c r="C1302" s="185"/>
      <c r="D1302" s="185"/>
      <c r="E1302" s="185"/>
      <c r="F1302" s="185"/>
      <c r="G1302" s="185"/>
      <c r="H1302" s="185"/>
      <c r="I1302" s="185"/>
      <c r="J1302" s="185"/>
      <c r="K1302" s="185"/>
      <c r="L1302" s="185"/>
      <c r="M1302" s="185"/>
      <c r="N1302" s="185"/>
      <c r="O1302" s="185"/>
    </row>
    <row r="1303" spans="1:15" x14ac:dyDescent="0.3">
      <c r="A1303" s="185"/>
      <c r="B1303" s="185"/>
      <c r="C1303" s="185"/>
      <c r="D1303" s="185"/>
      <c r="E1303" s="185"/>
      <c r="F1303" s="185"/>
      <c r="G1303" s="185"/>
      <c r="H1303" s="185"/>
      <c r="I1303" s="185"/>
      <c r="J1303" s="185"/>
      <c r="K1303" s="185"/>
      <c r="L1303" s="185"/>
      <c r="M1303" s="185"/>
      <c r="N1303" s="185"/>
      <c r="O1303" s="185"/>
    </row>
    <row r="1304" spans="1:15" x14ac:dyDescent="0.3">
      <c r="A1304" s="185"/>
      <c r="B1304" s="185"/>
      <c r="C1304" s="185"/>
      <c r="D1304" s="185"/>
      <c r="E1304" s="185"/>
      <c r="F1304" s="185"/>
      <c r="G1304" s="185"/>
      <c r="H1304" s="185"/>
      <c r="I1304" s="185"/>
      <c r="J1304" s="185"/>
      <c r="K1304" s="185"/>
      <c r="L1304" s="185"/>
      <c r="M1304" s="185"/>
      <c r="N1304" s="185"/>
      <c r="O1304" s="185"/>
    </row>
    <row r="1305" spans="1:15" x14ac:dyDescent="0.3">
      <c r="A1305" s="185"/>
      <c r="B1305" s="185"/>
      <c r="C1305" s="185"/>
      <c r="D1305" s="185"/>
      <c r="E1305" s="185"/>
      <c r="F1305" s="185"/>
      <c r="G1305" s="185"/>
      <c r="H1305" s="185"/>
      <c r="I1305" s="185"/>
      <c r="J1305" s="185"/>
      <c r="K1305" s="185"/>
      <c r="L1305" s="185"/>
      <c r="M1305" s="185"/>
      <c r="N1305" s="185"/>
      <c r="O1305" s="185"/>
    </row>
    <row r="1306" spans="1:15" x14ac:dyDescent="0.3">
      <c r="A1306" s="185"/>
      <c r="B1306" s="185"/>
      <c r="C1306" s="185"/>
      <c r="D1306" s="185"/>
      <c r="E1306" s="185"/>
      <c r="F1306" s="185"/>
      <c r="G1306" s="185"/>
      <c r="H1306" s="185"/>
      <c r="I1306" s="185"/>
      <c r="J1306" s="185"/>
      <c r="K1306" s="185"/>
      <c r="L1306" s="185"/>
      <c r="M1306" s="185"/>
      <c r="N1306" s="185"/>
      <c r="O1306" s="185"/>
    </row>
    <row r="1307" spans="1:15" x14ac:dyDescent="0.3">
      <c r="A1307" s="185"/>
      <c r="B1307" s="185"/>
      <c r="C1307" s="185"/>
      <c r="D1307" s="185"/>
      <c r="E1307" s="185"/>
      <c r="F1307" s="185"/>
      <c r="G1307" s="185"/>
      <c r="H1307" s="185"/>
      <c r="I1307" s="185"/>
      <c r="J1307" s="185"/>
      <c r="K1307" s="185"/>
      <c r="L1307" s="185"/>
      <c r="M1307" s="185"/>
      <c r="N1307" s="185"/>
      <c r="O1307" s="185"/>
    </row>
    <row r="1308" spans="1:15" x14ac:dyDescent="0.3">
      <c r="A1308" s="185"/>
      <c r="B1308" s="185"/>
      <c r="C1308" s="185"/>
      <c r="D1308" s="185"/>
      <c r="E1308" s="185"/>
      <c r="F1308" s="185"/>
      <c r="G1308" s="185"/>
      <c r="H1308" s="185"/>
      <c r="I1308" s="185"/>
      <c r="J1308" s="185"/>
      <c r="K1308" s="185"/>
      <c r="L1308" s="185"/>
      <c r="M1308" s="185"/>
      <c r="N1308" s="185"/>
      <c r="O1308" s="185"/>
    </row>
    <row r="1309" spans="1:15" x14ac:dyDescent="0.3">
      <c r="A1309" s="185"/>
      <c r="B1309" s="185"/>
      <c r="C1309" s="185"/>
      <c r="D1309" s="185"/>
      <c r="E1309" s="185"/>
      <c r="F1309" s="185"/>
      <c r="G1309" s="185"/>
      <c r="H1309" s="185"/>
      <c r="I1309" s="185"/>
      <c r="J1309" s="185"/>
      <c r="K1309" s="185"/>
      <c r="L1309" s="185"/>
      <c r="M1309" s="185"/>
      <c r="N1309" s="185"/>
      <c r="O1309" s="185"/>
    </row>
    <row r="1310" spans="1:15" x14ac:dyDescent="0.3">
      <c r="A1310" s="185"/>
      <c r="B1310" s="185"/>
      <c r="C1310" s="185"/>
      <c r="D1310" s="185"/>
      <c r="E1310" s="185"/>
      <c r="F1310" s="185"/>
      <c r="G1310" s="185"/>
      <c r="H1310" s="185"/>
      <c r="I1310" s="185"/>
      <c r="J1310" s="185"/>
      <c r="K1310" s="185"/>
      <c r="L1310" s="185"/>
      <c r="M1310" s="185"/>
      <c r="N1310" s="185"/>
      <c r="O1310" s="185"/>
    </row>
    <row r="1311" spans="1:15" x14ac:dyDescent="0.3">
      <c r="A1311" s="185"/>
      <c r="B1311" s="185"/>
      <c r="C1311" s="185"/>
      <c r="D1311" s="185"/>
      <c r="E1311" s="185"/>
      <c r="F1311" s="185"/>
      <c r="G1311" s="185"/>
      <c r="H1311" s="185"/>
      <c r="I1311" s="185"/>
      <c r="J1311" s="185"/>
      <c r="K1311" s="185"/>
      <c r="L1311" s="185"/>
      <c r="M1311" s="185"/>
      <c r="N1311" s="185"/>
      <c r="O1311" s="185"/>
    </row>
    <row r="1312" spans="1:15" x14ac:dyDescent="0.3">
      <c r="A1312" s="185"/>
      <c r="B1312" s="185"/>
      <c r="C1312" s="185"/>
      <c r="D1312" s="185"/>
      <c r="E1312" s="185"/>
      <c r="F1312" s="185"/>
      <c r="G1312" s="185"/>
      <c r="H1312" s="185"/>
      <c r="I1312" s="185"/>
      <c r="J1312" s="185"/>
      <c r="K1312" s="185"/>
      <c r="L1312" s="185"/>
      <c r="M1312" s="185"/>
      <c r="N1312" s="185"/>
      <c r="O1312" s="185"/>
    </row>
    <row r="1313" spans="1:15" x14ac:dyDescent="0.3">
      <c r="A1313" s="185"/>
      <c r="B1313" s="185"/>
      <c r="C1313" s="185"/>
      <c r="D1313" s="185"/>
      <c r="E1313" s="185"/>
      <c r="F1313" s="185"/>
      <c r="G1313" s="185"/>
      <c r="H1313" s="185"/>
      <c r="I1313" s="185"/>
      <c r="J1313" s="185"/>
      <c r="K1313" s="185"/>
      <c r="L1313" s="185"/>
      <c r="M1313" s="185"/>
      <c r="N1313" s="185"/>
      <c r="O1313" s="185"/>
    </row>
    <row r="1314" spans="1:15" x14ac:dyDescent="0.3">
      <c r="A1314" s="185"/>
      <c r="B1314" s="185"/>
      <c r="C1314" s="185"/>
      <c r="D1314" s="185"/>
      <c r="E1314" s="185"/>
      <c r="F1314" s="185"/>
      <c r="G1314" s="185"/>
      <c r="H1314" s="185"/>
      <c r="I1314" s="185"/>
      <c r="J1314" s="185"/>
      <c r="K1314" s="185"/>
      <c r="L1314" s="185"/>
      <c r="M1314" s="185"/>
      <c r="N1314" s="185"/>
      <c r="O1314" s="185"/>
    </row>
    <row r="1315" spans="1:15" x14ac:dyDescent="0.3">
      <c r="A1315" s="185"/>
      <c r="B1315" s="185"/>
      <c r="C1315" s="185"/>
      <c r="D1315" s="185"/>
      <c r="E1315" s="185"/>
      <c r="F1315" s="185"/>
      <c r="G1315" s="185"/>
      <c r="H1315" s="185"/>
      <c r="I1315" s="185"/>
      <c r="J1315" s="185"/>
      <c r="K1315" s="185"/>
      <c r="L1315" s="185"/>
      <c r="M1315" s="185"/>
      <c r="N1315" s="185"/>
      <c r="O1315" s="185"/>
    </row>
    <row r="1316" spans="1:15" x14ac:dyDescent="0.3">
      <c r="A1316" s="185"/>
      <c r="B1316" s="185"/>
      <c r="C1316" s="185"/>
      <c r="D1316" s="185"/>
      <c r="E1316" s="185"/>
      <c r="F1316" s="185"/>
      <c r="G1316" s="185"/>
      <c r="H1316" s="185"/>
      <c r="I1316" s="185"/>
      <c r="J1316" s="185"/>
      <c r="K1316" s="185"/>
      <c r="L1316" s="185"/>
      <c r="M1316" s="185"/>
      <c r="N1316" s="185"/>
      <c r="O1316" s="185"/>
    </row>
    <row r="1317" spans="1:15" x14ac:dyDescent="0.3">
      <c r="A1317" s="185"/>
      <c r="B1317" s="185"/>
      <c r="C1317" s="185"/>
      <c r="D1317" s="185"/>
      <c r="E1317" s="185"/>
      <c r="F1317" s="185"/>
      <c r="G1317" s="185"/>
      <c r="H1317" s="185"/>
      <c r="I1317" s="185"/>
      <c r="J1317" s="185"/>
      <c r="K1317" s="185"/>
      <c r="L1317" s="185"/>
      <c r="M1317" s="185"/>
      <c r="N1317" s="185"/>
      <c r="O1317" s="185"/>
    </row>
    <row r="1318" spans="1:15" x14ac:dyDescent="0.3">
      <c r="A1318" s="185"/>
      <c r="B1318" s="185"/>
      <c r="C1318" s="185"/>
      <c r="D1318" s="185"/>
      <c r="E1318" s="185"/>
      <c r="F1318" s="185"/>
      <c r="G1318" s="185"/>
      <c r="H1318" s="185"/>
      <c r="I1318" s="185"/>
      <c r="J1318" s="185"/>
      <c r="K1318" s="185"/>
      <c r="L1318" s="185"/>
      <c r="M1318" s="185"/>
      <c r="N1318" s="185"/>
      <c r="O1318" s="185"/>
    </row>
    <row r="1319" spans="1:15" x14ac:dyDescent="0.3">
      <c r="A1319" s="185"/>
      <c r="B1319" s="185"/>
      <c r="C1319" s="185"/>
      <c r="D1319" s="185"/>
      <c r="E1319" s="185"/>
      <c r="F1319" s="185"/>
      <c r="G1319" s="185"/>
      <c r="H1319" s="185"/>
      <c r="I1319" s="185"/>
      <c r="J1319" s="185"/>
      <c r="K1319" s="185"/>
      <c r="L1319" s="185"/>
      <c r="M1319" s="185"/>
      <c r="N1319" s="185"/>
      <c r="O1319" s="185"/>
    </row>
    <row r="1320" spans="1:15" x14ac:dyDescent="0.3">
      <c r="A1320" s="185"/>
      <c r="B1320" s="185"/>
      <c r="C1320" s="185"/>
      <c r="D1320" s="185"/>
      <c r="E1320" s="185"/>
      <c r="F1320" s="185"/>
      <c r="G1320" s="185"/>
      <c r="H1320" s="185"/>
      <c r="I1320" s="185"/>
      <c r="J1320" s="185"/>
      <c r="K1320" s="185"/>
      <c r="L1320" s="185"/>
      <c r="M1320" s="185"/>
      <c r="N1320" s="185"/>
      <c r="O1320" s="185"/>
    </row>
    <row r="1321" spans="1:15" x14ac:dyDescent="0.3">
      <c r="A1321" s="185"/>
      <c r="B1321" s="185"/>
      <c r="C1321" s="185"/>
      <c r="D1321" s="185"/>
      <c r="E1321" s="185"/>
      <c r="F1321" s="185"/>
      <c r="G1321" s="185"/>
      <c r="H1321" s="185"/>
      <c r="I1321" s="185"/>
      <c r="J1321" s="185"/>
      <c r="K1321" s="185"/>
      <c r="L1321" s="185"/>
      <c r="M1321" s="185"/>
      <c r="N1321" s="185"/>
      <c r="O1321" s="185"/>
    </row>
    <row r="1322" spans="1:15" x14ac:dyDescent="0.3">
      <c r="A1322" s="185"/>
      <c r="B1322" s="185"/>
      <c r="C1322" s="185"/>
      <c r="D1322" s="185"/>
      <c r="E1322" s="185"/>
      <c r="F1322" s="185"/>
      <c r="G1322" s="185"/>
      <c r="H1322" s="185"/>
      <c r="I1322" s="185"/>
      <c r="J1322" s="185"/>
      <c r="K1322" s="185"/>
      <c r="L1322" s="185"/>
      <c r="M1322" s="185"/>
      <c r="N1322" s="185"/>
      <c r="O1322" s="185"/>
    </row>
    <row r="1323" spans="1:15" x14ac:dyDescent="0.3">
      <c r="A1323" s="185"/>
      <c r="B1323" s="185"/>
      <c r="C1323" s="185"/>
      <c r="D1323" s="185"/>
      <c r="E1323" s="185"/>
      <c r="F1323" s="185"/>
      <c r="G1323" s="185"/>
      <c r="H1323" s="185"/>
      <c r="I1323" s="185"/>
      <c r="J1323" s="185"/>
      <c r="K1323" s="185"/>
      <c r="L1323" s="185"/>
      <c r="M1323" s="185"/>
      <c r="N1323" s="185"/>
      <c r="O1323" s="185"/>
    </row>
    <row r="1324" spans="1:15" x14ac:dyDescent="0.3">
      <c r="A1324" s="185"/>
      <c r="B1324" s="185"/>
      <c r="C1324" s="185"/>
      <c r="D1324" s="185"/>
      <c r="E1324" s="185"/>
      <c r="F1324" s="185"/>
      <c r="G1324" s="185"/>
      <c r="H1324" s="185"/>
      <c r="I1324" s="185"/>
      <c r="J1324" s="185"/>
      <c r="K1324" s="185"/>
      <c r="L1324" s="185"/>
      <c r="M1324" s="185"/>
      <c r="N1324" s="185"/>
      <c r="O1324" s="185"/>
    </row>
    <row r="1325" spans="1:15" x14ac:dyDescent="0.3">
      <c r="A1325" s="185"/>
      <c r="B1325" s="185"/>
      <c r="C1325" s="185"/>
      <c r="D1325" s="185"/>
      <c r="E1325" s="185"/>
      <c r="F1325" s="185"/>
      <c r="G1325" s="185"/>
      <c r="H1325" s="185"/>
      <c r="I1325" s="185"/>
      <c r="J1325" s="185"/>
      <c r="K1325" s="185"/>
      <c r="L1325" s="185"/>
      <c r="M1325" s="185"/>
      <c r="N1325" s="185"/>
      <c r="O1325" s="185"/>
    </row>
    <row r="1326" spans="1:15" x14ac:dyDescent="0.3">
      <c r="A1326" s="185"/>
      <c r="B1326" s="185"/>
      <c r="C1326" s="185"/>
      <c r="D1326" s="185"/>
      <c r="E1326" s="185"/>
      <c r="F1326" s="185"/>
      <c r="G1326" s="185"/>
      <c r="H1326" s="185"/>
      <c r="I1326" s="185"/>
      <c r="J1326" s="185"/>
      <c r="K1326" s="185"/>
      <c r="L1326" s="185"/>
      <c r="M1326" s="185"/>
      <c r="N1326" s="185"/>
      <c r="O1326" s="185"/>
    </row>
    <row r="1327" spans="1:15" x14ac:dyDescent="0.3">
      <c r="A1327" s="185"/>
      <c r="B1327" s="185"/>
      <c r="C1327" s="185"/>
      <c r="D1327" s="185"/>
      <c r="E1327" s="185"/>
      <c r="F1327" s="185"/>
      <c r="G1327" s="185"/>
      <c r="H1327" s="185"/>
      <c r="I1327" s="185"/>
      <c r="J1327" s="185"/>
      <c r="K1327" s="185"/>
      <c r="L1327" s="185"/>
      <c r="M1327" s="185"/>
      <c r="N1327" s="185"/>
      <c r="O1327" s="185"/>
    </row>
    <row r="1328" spans="1:15" x14ac:dyDescent="0.3">
      <c r="A1328" s="185"/>
      <c r="B1328" s="185"/>
      <c r="C1328" s="185"/>
      <c r="D1328" s="185"/>
      <c r="E1328" s="185"/>
      <c r="F1328" s="185"/>
      <c r="G1328" s="185"/>
      <c r="H1328" s="185"/>
      <c r="I1328" s="185"/>
      <c r="J1328" s="185"/>
      <c r="K1328" s="185"/>
      <c r="L1328" s="185"/>
      <c r="M1328" s="185"/>
      <c r="N1328" s="185"/>
      <c r="O1328" s="185"/>
    </row>
    <row r="1329" spans="1:15" x14ac:dyDescent="0.3">
      <c r="A1329" s="185"/>
      <c r="B1329" s="185"/>
      <c r="C1329" s="185"/>
      <c r="D1329" s="185"/>
      <c r="E1329" s="185"/>
      <c r="F1329" s="185"/>
      <c r="G1329" s="185"/>
      <c r="H1329" s="185"/>
      <c r="I1329" s="185"/>
      <c r="J1329" s="185"/>
      <c r="K1329" s="185"/>
      <c r="L1329" s="185"/>
      <c r="M1329" s="185"/>
      <c r="N1329" s="185"/>
      <c r="O1329" s="185"/>
    </row>
    <row r="1330" spans="1:15" x14ac:dyDescent="0.3">
      <c r="A1330" s="185"/>
      <c r="B1330" s="185"/>
      <c r="C1330" s="185"/>
      <c r="D1330" s="185"/>
      <c r="E1330" s="185"/>
      <c r="F1330" s="185"/>
      <c r="G1330" s="185"/>
      <c r="H1330" s="185"/>
      <c r="I1330" s="185"/>
      <c r="J1330" s="185"/>
      <c r="K1330" s="185"/>
      <c r="L1330" s="185"/>
      <c r="M1330" s="185"/>
      <c r="N1330" s="185"/>
      <c r="O1330" s="185"/>
    </row>
    <row r="1331" spans="1:15" x14ac:dyDescent="0.3">
      <c r="A1331" s="185"/>
      <c r="B1331" s="185"/>
      <c r="C1331" s="185"/>
      <c r="D1331" s="185"/>
      <c r="E1331" s="185"/>
      <c r="F1331" s="185"/>
      <c r="G1331" s="185"/>
      <c r="H1331" s="185"/>
      <c r="I1331" s="185"/>
      <c r="J1331" s="185"/>
      <c r="K1331" s="185"/>
      <c r="L1331" s="185"/>
      <c r="M1331" s="185"/>
      <c r="N1331" s="185"/>
      <c r="O1331" s="185"/>
    </row>
    <row r="1332" spans="1:15" x14ac:dyDescent="0.3">
      <c r="A1332" s="185"/>
      <c r="B1332" s="185"/>
      <c r="C1332" s="185"/>
      <c r="D1332" s="185"/>
      <c r="E1332" s="185"/>
      <c r="F1332" s="185"/>
      <c r="G1332" s="185"/>
      <c r="H1332" s="185"/>
      <c r="I1332" s="185"/>
      <c r="J1332" s="185"/>
      <c r="K1332" s="185"/>
      <c r="L1332" s="185"/>
      <c r="M1332" s="185"/>
      <c r="N1332" s="185"/>
      <c r="O1332" s="185"/>
    </row>
    <row r="1333" spans="1:15" x14ac:dyDescent="0.3">
      <c r="A1333" s="185"/>
      <c r="B1333" s="185"/>
      <c r="C1333" s="185"/>
      <c r="D1333" s="185"/>
      <c r="E1333" s="185"/>
      <c r="F1333" s="185"/>
      <c r="G1333" s="185"/>
      <c r="H1333" s="185"/>
      <c r="I1333" s="185"/>
      <c r="J1333" s="185"/>
      <c r="K1333" s="185"/>
      <c r="L1333" s="185"/>
      <c r="M1333" s="185"/>
      <c r="N1333" s="185"/>
      <c r="O1333" s="185"/>
    </row>
    <row r="1334" spans="1:15" x14ac:dyDescent="0.3">
      <c r="A1334" s="185"/>
      <c r="B1334" s="185"/>
      <c r="C1334" s="185"/>
      <c r="D1334" s="185"/>
      <c r="E1334" s="185"/>
      <c r="F1334" s="185"/>
      <c r="G1334" s="185"/>
      <c r="H1334" s="185"/>
      <c r="I1334" s="185"/>
      <c r="J1334" s="185"/>
      <c r="K1334" s="185"/>
      <c r="L1334" s="185"/>
      <c r="M1334" s="185"/>
      <c r="N1334" s="185"/>
      <c r="O1334" s="185"/>
    </row>
    <row r="1335" spans="1:15" x14ac:dyDescent="0.3">
      <c r="A1335" s="185"/>
      <c r="B1335" s="185"/>
      <c r="C1335" s="185"/>
      <c r="D1335" s="185"/>
      <c r="E1335" s="185"/>
      <c r="F1335" s="185"/>
      <c r="G1335" s="185"/>
      <c r="H1335" s="185"/>
      <c r="I1335" s="185"/>
      <c r="J1335" s="185"/>
      <c r="K1335" s="185"/>
      <c r="L1335" s="185"/>
      <c r="M1335" s="185"/>
      <c r="N1335" s="185"/>
      <c r="O1335" s="185"/>
    </row>
    <row r="1336" spans="1:15" x14ac:dyDescent="0.3">
      <c r="A1336" s="185"/>
      <c r="B1336" s="185"/>
      <c r="C1336" s="185"/>
      <c r="D1336" s="185"/>
      <c r="E1336" s="185"/>
      <c r="F1336" s="185"/>
      <c r="G1336" s="185"/>
      <c r="H1336" s="185"/>
      <c r="I1336" s="185"/>
      <c r="J1336" s="185"/>
      <c r="K1336" s="185"/>
      <c r="L1336" s="185"/>
      <c r="M1336" s="185"/>
      <c r="N1336" s="185"/>
      <c r="O1336" s="185"/>
    </row>
    <row r="1337" spans="1:15" x14ac:dyDescent="0.3">
      <c r="A1337" s="185"/>
      <c r="B1337" s="185"/>
      <c r="C1337" s="185"/>
      <c r="D1337" s="185"/>
      <c r="E1337" s="185"/>
      <c r="F1337" s="185"/>
      <c r="G1337" s="185"/>
      <c r="H1337" s="185"/>
      <c r="I1337" s="185"/>
      <c r="J1337" s="185"/>
      <c r="K1337" s="185"/>
      <c r="L1337" s="185"/>
      <c r="M1337" s="185"/>
      <c r="N1337" s="185"/>
      <c r="O1337" s="185"/>
    </row>
    <row r="1338" spans="1:15" x14ac:dyDescent="0.3">
      <c r="A1338" s="185"/>
      <c r="B1338" s="185"/>
      <c r="C1338" s="185"/>
      <c r="D1338" s="185"/>
      <c r="E1338" s="185"/>
      <c r="F1338" s="185"/>
      <c r="G1338" s="185"/>
      <c r="H1338" s="185"/>
      <c r="I1338" s="185"/>
      <c r="J1338" s="185"/>
      <c r="K1338" s="185"/>
      <c r="L1338" s="185"/>
      <c r="M1338" s="185"/>
      <c r="N1338" s="185"/>
      <c r="O1338" s="185"/>
    </row>
    <row r="1339" spans="1:15" x14ac:dyDescent="0.3">
      <c r="A1339" s="185"/>
      <c r="B1339" s="185"/>
      <c r="C1339" s="185"/>
      <c r="D1339" s="185"/>
      <c r="E1339" s="185"/>
      <c r="F1339" s="185"/>
      <c r="G1339" s="185"/>
      <c r="H1339" s="185"/>
      <c r="I1339" s="185"/>
      <c r="J1339" s="185"/>
      <c r="K1339" s="185"/>
      <c r="L1339" s="185"/>
      <c r="M1339" s="185"/>
      <c r="N1339" s="185"/>
      <c r="O1339" s="185"/>
    </row>
    <row r="1340" spans="1:15" x14ac:dyDescent="0.3">
      <c r="A1340" s="185"/>
      <c r="B1340" s="185"/>
      <c r="C1340" s="185"/>
      <c r="D1340" s="185"/>
      <c r="E1340" s="185"/>
      <c r="F1340" s="185"/>
      <c r="G1340" s="185"/>
      <c r="H1340" s="185"/>
      <c r="I1340" s="185"/>
      <c r="J1340" s="185"/>
      <c r="K1340" s="185"/>
      <c r="L1340" s="185"/>
      <c r="M1340" s="185"/>
      <c r="N1340" s="185"/>
      <c r="O1340" s="185"/>
    </row>
    <row r="1341" spans="1:15" x14ac:dyDescent="0.3">
      <c r="A1341" s="185"/>
      <c r="B1341" s="185"/>
      <c r="C1341" s="185"/>
      <c r="D1341" s="185"/>
      <c r="E1341" s="185"/>
      <c r="F1341" s="185"/>
      <c r="G1341" s="185"/>
      <c r="H1341" s="185"/>
      <c r="I1341" s="185"/>
      <c r="J1341" s="185"/>
      <c r="K1341" s="185"/>
      <c r="L1341" s="185"/>
      <c r="M1341" s="185"/>
      <c r="N1341" s="185"/>
      <c r="O1341" s="185"/>
    </row>
    <row r="1342" spans="1:15" x14ac:dyDescent="0.3">
      <c r="A1342" s="185"/>
      <c r="B1342" s="185"/>
      <c r="C1342" s="185"/>
      <c r="D1342" s="185"/>
      <c r="E1342" s="185"/>
      <c r="F1342" s="185"/>
      <c r="G1342" s="185"/>
      <c r="H1342" s="185"/>
      <c r="I1342" s="185"/>
      <c r="J1342" s="185"/>
      <c r="K1342" s="185"/>
      <c r="L1342" s="185"/>
      <c r="M1342" s="185"/>
      <c r="N1342" s="185"/>
      <c r="O1342" s="185"/>
    </row>
    <row r="1343" spans="1:15" x14ac:dyDescent="0.3">
      <c r="A1343" s="185"/>
      <c r="B1343" s="185"/>
      <c r="C1343" s="185"/>
      <c r="D1343" s="185"/>
      <c r="E1343" s="185"/>
      <c r="F1343" s="185"/>
      <c r="G1343" s="185"/>
      <c r="H1343" s="185"/>
      <c r="I1343" s="185"/>
      <c r="J1343" s="185"/>
      <c r="K1343" s="185"/>
      <c r="L1343" s="185"/>
      <c r="M1343" s="185"/>
      <c r="N1343" s="185"/>
      <c r="O1343" s="185"/>
    </row>
    <row r="1344" spans="1:15" x14ac:dyDescent="0.3">
      <c r="A1344" s="185"/>
      <c r="B1344" s="185"/>
      <c r="C1344" s="185"/>
      <c r="D1344" s="185"/>
      <c r="E1344" s="185"/>
      <c r="F1344" s="185"/>
      <c r="G1344" s="185"/>
      <c r="H1344" s="185"/>
      <c r="I1344" s="185"/>
      <c r="J1344" s="185"/>
      <c r="K1344" s="185"/>
      <c r="L1344" s="185"/>
      <c r="M1344" s="185"/>
      <c r="N1344" s="185"/>
      <c r="O1344" s="185"/>
    </row>
    <row r="1345" spans="1:15" x14ac:dyDescent="0.3">
      <c r="A1345" s="185"/>
      <c r="B1345" s="185"/>
      <c r="C1345" s="185"/>
      <c r="D1345" s="185"/>
      <c r="E1345" s="185"/>
      <c r="F1345" s="185"/>
      <c r="G1345" s="185"/>
      <c r="H1345" s="185"/>
      <c r="I1345" s="185"/>
      <c r="J1345" s="185"/>
      <c r="K1345" s="185"/>
      <c r="L1345" s="185"/>
      <c r="M1345" s="185"/>
      <c r="N1345" s="185"/>
      <c r="O1345" s="185"/>
    </row>
    <row r="1346" spans="1:15" x14ac:dyDescent="0.3">
      <c r="A1346" s="185"/>
      <c r="B1346" s="185"/>
      <c r="C1346" s="185"/>
      <c r="D1346" s="185"/>
      <c r="E1346" s="185"/>
      <c r="F1346" s="185"/>
      <c r="G1346" s="185"/>
      <c r="H1346" s="185"/>
      <c r="I1346" s="185"/>
      <c r="J1346" s="185"/>
      <c r="K1346" s="185"/>
      <c r="L1346" s="185"/>
      <c r="M1346" s="185"/>
      <c r="N1346" s="185"/>
      <c r="O1346" s="185"/>
    </row>
    <row r="1347" spans="1:15" x14ac:dyDescent="0.3">
      <c r="A1347" s="185"/>
      <c r="B1347" s="185"/>
      <c r="C1347" s="185"/>
      <c r="D1347" s="185"/>
      <c r="E1347" s="185"/>
      <c r="F1347" s="185"/>
      <c r="G1347" s="185"/>
      <c r="H1347" s="185"/>
      <c r="I1347" s="185"/>
      <c r="J1347" s="185"/>
      <c r="K1347" s="185"/>
      <c r="L1347" s="185"/>
      <c r="M1347" s="185"/>
      <c r="N1347" s="185"/>
      <c r="O1347" s="185"/>
    </row>
    <row r="1348" spans="1:15" x14ac:dyDescent="0.3">
      <c r="A1348" s="185"/>
      <c r="B1348" s="185"/>
      <c r="C1348" s="185"/>
      <c r="D1348" s="185"/>
      <c r="E1348" s="185"/>
      <c r="F1348" s="185"/>
      <c r="G1348" s="185"/>
      <c r="H1348" s="185"/>
      <c r="I1348" s="185"/>
      <c r="J1348" s="185"/>
      <c r="K1348" s="185"/>
      <c r="L1348" s="185"/>
      <c r="M1348" s="185"/>
      <c r="N1348" s="185"/>
      <c r="O1348" s="185"/>
    </row>
    <row r="1349" spans="1:15" x14ac:dyDescent="0.3">
      <c r="A1349" s="185"/>
      <c r="B1349" s="185"/>
      <c r="C1349" s="185"/>
      <c r="D1349" s="185"/>
      <c r="E1349" s="185"/>
      <c r="F1349" s="185"/>
      <c r="G1349" s="185"/>
      <c r="H1349" s="185"/>
      <c r="I1349" s="185"/>
      <c r="J1349" s="185"/>
      <c r="K1349" s="185"/>
      <c r="L1349" s="185"/>
      <c r="M1349" s="185"/>
      <c r="N1349" s="185"/>
      <c r="O1349" s="185"/>
    </row>
    <row r="1350" spans="1:15" x14ac:dyDescent="0.3">
      <c r="A1350" s="185"/>
      <c r="B1350" s="185"/>
      <c r="C1350" s="185"/>
      <c r="D1350" s="185"/>
      <c r="E1350" s="185"/>
      <c r="F1350" s="185"/>
      <c r="G1350" s="185"/>
      <c r="H1350" s="185"/>
      <c r="I1350" s="185"/>
      <c r="J1350" s="185"/>
      <c r="K1350" s="185"/>
      <c r="L1350" s="185"/>
      <c r="M1350" s="185"/>
      <c r="N1350" s="185"/>
      <c r="O1350" s="185"/>
    </row>
    <row r="1351" spans="1:15" x14ac:dyDescent="0.3">
      <c r="A1351" s="185"/>
      <c r="B1351" s="185"/>
      <c r="C1351" s="185"/>
      <c r="D1351" s="185"/>
      <c r="E1351" s="185"/>
      <c r="F1351" s="185"/>
      <c r="G1351" s="185"/>
      <c r="H1351" s="185"/>
      <c r="I1351" s="185"/>
      <c r="J1351" s="185"/>
      <c r="K1351" s="185"/>
      <c r="L1351" s="185"/>
      <c r="M1351" s="185"/>
      <c r="N1351" s="185"/>
      <c r="O1351" s="185"/>
    </row>
    <row r="1352" spans="1:15" x14ac:dyDescent="0.3">
      <c r="A1352" s="185"/>
      <c r="B1352" s="185"/>
      <c r="C1352" s="185"/>
      <c r="D1352" s="185"/>
      <c r="E1352" s="185"/>
      <c r="F1352" s="185"/>
      <c r="G1352" s="185"/>
      <c r="H1352" s="185"/>
      <c r="I1352" s="185"/>
      <c r="J1352" s="185"/>
      <c r="K1352" s="185"/>
      <c r="L1352" s="185"/>
      <c r="M1352" s="185"/>
      <c r="N1352" s="185"/>
      <c r="O1352" s="185"/>
    </row>
    <row r="1353" spans="1:15" x14ac:dyDescent="0.3">
      <c r="A1353" s="185"/>
      <c r="B1353" s="185"/>
      <c r="C1353" s="185"/>
      <c r="D1353" s="185"/>
      <c r="E1353" s="185"/>
      <c r="F1353" s="185"/>
      <c r="G1353" s="185"/>
      <c r="H1353" s="185"/>
      <c r="I1353" s="185"/>
      <c r="J1353" s="185"/>
      <c r="K1353" s="185"/>
      <c r="L1353" s="185"/>
      <c r="M1353" s="185"/>
      <c r="N1353" s="185"/>
      <c r="O1353" s="185"/>
    </row>
    <row r="1354" spans="1:15" x14ac:dyDescent="0.3">
      <c r="A1354" s="185"/>
      <c r="B1354" s="185"/>
      <c r="C1354" s="185"/>
      <c r="D1354" s="185"/>
      <c r="E1354" s="185"/>
      <c r="F1354" s="185"/>
      <c r="G1354" s="185"/>
      <c r="H1354" s="185"/>
      <c r="I1354" s="185"/>
      <c r="J1354" s="185"/>
      <c r="K1354" s="185"/>
      <c r="L1354" s="185"/>
      <c r="M1354" s="185"/>
      <c r="N1354" s="185"/>
      <c r="O1354" s="185"/>
    </row>
    <row r="1355" spans="1:15" x14ac:dyDescent="0.3">
      <c r="A1355" s="185"/>
      <c r="B1355" s="185"/>
      <c r="C1355" s="185"/>
      <c r="D1355" s="185"/>
      <c r="E1355" s="185"/>
      <c r="F1355" s="185"/>
      <c r="G1355" s="185"/>
      <c r="H1355" s="185"/>
      <c r="I1355" s="185"/>
      <c r="J1355" s="185"/>
      <c r="K1355" s="185"/>
      <c r="L1355" s="185"/>
      <c r="M1355" s="185"/>
      <c r="N1355" s="185"/>
      <c r="O1355" s="185"/>
    </row>
    <row r="1356" spans="1:15" x14ac:dyDescent="0.3">
      <c r="A1356" s="185"/>
      <c r="B1356" s="185"/>
      <c r="C1356" s="185"/>
      <c r="D1356" s="185"/>
      <c r="E1356" s="185"/>
      <c r="F1356" s="185"/>
      <c r="G1356" s="185"/>
      <c r="H1356" s="185"/>
      <c r="I1356" s="185"/>
      <c r="J1356" s="185"/>
      <c r="K1356" s="185"/>
      <c r="L1356" s="185"/>
      <c r="M1356" s="185"/>
      <c r="N1356" s="185"/>
      <c r="O1356" s="185"/>
    </row>
    <row r="1357" spans="1:15" x14ac:dyDescent="0.3">
      <c r="A1357" s="185"/>
      <c r="B1357" s="185"/>
      <c r="C1357" s="185"/>
      <c r="D1357" s="185"/>
      <c r="E1357" s="185"/>
      <c r="F1357" s="185"/>
      <c r="G1357" s="185"/>
      <c r="H1357" s="185"/>
      <c r="I1357" s="185"/>
      <c r="J1357" s="185"/>
      <c r="K1357" s="185"/>
      <c r="L1357" s="185"/>
      <c r="M1357" s="185"/>
      <c r="N1357" s="185"/>
      <c r="O1357" s="185"/>
    </row>
    <row r="1358" spans="1:15" x14ac:dyDescent="0.3">
      <c r="A1358" s="185"/>
      <c r="B1358" s="185"/>
      <c r="C1358" s="185"/>
      <c r="D1358" s="185"/>
      <c r="E1358" s="185"/>
      <c r="F1358" s="185"/>
      <c r="G1358" s="185"/>
      <c r="H1358" s="185"/>
      <c r="I1358" s="185"/>
      <c r="J1358" s="185"/>
      <c r="K1358" s="185"/>
      <c r="L1358" s="185"/>
      <c r="M1358" s="185"/>
      <c r="N1358" s="185"/>
      <c r="O1358" s="185"/>
    </row>
    <row r="1359" spans="1:15" x14ac:dyDescent="0.3">
      <c r="A1359" s="185"/>
      <c r="B1359" s="185"/>
      <c r="C1359" s="185"/>
      <c r="D1359" s="185"/>
      <c r="E1359" s="185"/>
      <c r="F1359" s="185"/>
      <c r="G1359" s="185"/>
      <c r="H1359" s="185"/>
      <c r="I1359" s="185"/>
      <c r="J1359" s="185"/>
      <c r="K1359" s="185"/>
      <c r="L1359" s="185"/>
      <c r="M1359" s="185"/>
      <c r="N1359" s="185"/>
      <c r="O1359" s="185"/>
    </row>
    <row r="1360" spans="1:15" x14ac:dyDescent="0.3">
      <c r="A1360" s="185"/>
      <c r="B1360" s="185"/>
      <c r="C1360" s="185"/>
      <c r="D1360" s="185"/>
      <c r="E1360" s="185"/>
      <c r="F1360" s="185"/>
      <c r="G1360" s="185"/>
      <c r="H1360" s="185"/>
      <c r="I1360" s="185"/>
      <c r="J1360" s="185"/>
      <c r="K1360" s="185"/>
      <c r="L1360" s="185"/>
      <c r="M1360" s="185"/>
      <c r="N1360" s="185"/>
      <c r="O1360" s="185"/>
    </row>
    <row r="1361" spans="1:15" x14ac:dyDescent="0.3">
      <c r="A1361" s="185"/>
      <c r="B1361" s="185"/>
      <c r="C1361" s="185"/>
      <c r="D1361" s="185"/>
      <c r="E1361" s="185"/>
      <c r="F1361" s="185"/>
      <c r="G1361" s="185"/>
      <c r="H1361" s="185"/>
      <c r="I1361" s="185"/>
      <c r="J1361" s="185"/>
      <c r="K1361" s="185"/>
      <c r="L1361" s="185"/>
      <c r="M1361" s="185"/>
      <c r="N1361" s="185"/>
      <c r="O1361" s="185"/>
    </row>
    <row r="1362" spans="1:15" x14ac:dyDescent="0.3">
      <c r="A1362" s="185"/>
      <c r="B1362" s="185"/>
      <c r="C1362" s="185"/>
      <c r="D1362" s="185"/>
      <c r="E1362" s="185"/>
      <c r="F1362" s="185"/>
      <c r="G1362" s="185"/>
      <c r="H1362" s="185"/>
      <c r="I1362" s="185"/>
      <c r="J1362" s="185"/>
      <c r="K1362" s="185"/>
      <c r="L1362" s="185"/>
      <c r="M1362" s="185"/>
      <c r="N1362" s="185"/>
      <c r="O1362" s="185"/>
    </row>
    <row r="1363" spans="1:15" x14ac:dyDescent="0.3">
      <c r="A1363" s="185"/>
      <c r="B1363" s="185"/>
      <c r="C1363" s="185"/>
      <c r="D1363" s="185"/>
      <c r="E1363" s="185"/>
      <c r="F1363" s="185"/>
      <c r="G1363" s="185"/>
      <c r="H1363" s="185"/>
      <c r="I1363" s="185"/>
      <c r="J1363" s="185"/>
      <c r="K1363" s="185"/>
      <c r="L1363" s="185"/>
      <c r="M1363" s="185"/>
      <c r="N1363" s="185"/>
      <c r="O1363" s="185"/>
    </row>
    <row r="1364" spans="1:15" x14ac:dyDescent="0.3">
      <c r="A1364" s="185"/>
      <c r="B1364" s="185"/>
      <c r="C1364" s="185"/>
      <c r="D1364" s="185"/>
      <c r="E1364" s="185"/>
      <c r="F1364" s="185"/>
      <c r="G1364" s="185"/>
      <c r="H1364" s="185"/>
      <c r="I1364" s="185"/>
      <c r="J1364" s="185"/>
      <c r="K1364" s="185"/>
      <c r="L1364" s="185"/>
      <c r="M1364" s="185"/>
      <c r="N1364" s="185"/>
      <c r="O1364" s="185"/>
    </row>
    <row r="1365" spans="1:15" x14ac:dyDescent="0.3">
      <c r="A1365" s="185"/>
      <c r="B1365" s="185"/>
      <c r="C1365" s="185"/>
      <c r="D1365" s="185"/>
      <c r="E1365" s="185"/>
      <c r="F1365" s="185"/>
      <c r="G1365" s="185"/>
      <c r="H1365" s="185"/>
      <c r="I1365" s="185"/>
      <c r="J1365" s="185"/>
      <c r="K1365" s="185"/>
      <c r="L1365" s="185"/>
      <c r="M1365" s="185"/>
      <c r="N1365" s="185"/>
      <c r="O1365" s="185"/>
    </row>
    <row r="1366" spans="1:15" x14ac:dyDescent="0.3">
      <c r="A1366" s="185"/>
      <c r="B1366" s="185"/>
      <c r="C1366" s="185"/>
      <c r="D1366" s="185"/>
      <c r="E1366" s="185"/>
      <c r="F1366" s="185"/>
      <c r="G1366" s="185"/>
      <c r="H1366" s="185"/>
      <c r="I1366" s="185"/>
      <c r="J1366" s="185"/>
      <c r="K1366" s="185"/>
      <c r="L1366" s="185"/>
      <c r="M1366" s="185"/>
      <c r="N1366" s="185"/>
      <c r="O1366" s="185"/>
    </row>
    <row r="1367" spans="1:15" x14ac:dyDescent="0.3">
      <c r="A1367" s="185"/>
      <c r="B1367" s="185"/>
      <c r="C1367" s="185"/>
      <c r="D1367" s="185"/>
      <c r="E1367" s="185"/>
      <c r="F1367" s="185"/>
      <c r="G1367" s="185"/>
      <c r="H1367" s="185"/>
      <c r="I1367" s="185"/>
      <c r="J1367" s="185"/>
      <c r="K1367" s="185"/>
      <c r="L1367" s="185"/>
      <c r="M1367" s="185"/>
      <c r="N1367" s="185"/>
      <c r="O1367" s="185"/>
    </row>
    <row r="1368" spans="1:15" x14ac:dyDescent="0.3">
      <c r="A1368" s="185"/>
      <c r="B1368" s="185"/>
      <c r="C1368" s="185"/>
      <c r="D1368" s="185"/>
      <c r="E1368" s="185"/>
      <c r="F1368" s="185"/>
      <c r="G1368" s="185"/>
      <c r="H1368" s="185"/>
      <c r="I1368" s="185"/>
      <c r="J1368" s="185"/>
      <c r="K1368" s="185"/>
      <c r="L1368" s="185"/>
      <c r="M1368" s="185"/>
      <c r="N1368" s="185"/>
      <c r="O1368" s="185"/>
    </row>
    <row r="1369" spans="1:15" x14ac:dyDescent="0.3">
      <c r="A1369" s="185"/>
      <c r="B1369" s="185"/>
      <c r="C1369" s="185"/>
      <c r="D1369" s="185"/>
      <c r="E1369" s="185"/>
      <c r="F1369" s="185"/>
      <c r="G1369" s="185"/>
      <c r="H1369" s="185"/>
      <c r="I1369" s="185"/>
      <c r="J1369" s="185"/>
      <c r="K1369" s="185"/>
      <c r="L1369" s="185"/>
      <c r="M1369" s="185"/>
      <c r="N1369" s="185"/>
      <c r="O1369" s="185"/>
    </row>
    <row r="1370" spans="1:15" x14ac:dyDescent="0.3">
      <c r="A1370" s="185"/>
      <c r="B1370" s="185"/>
      <c r="C1370" s="185"/>
      <c r="D1370" s="185"/>
      <c r="E1370" s="185"/>
      <c r="F1370" s="185"/>
      <c r="G1370" s="185"/>
      <c r="H1370" s="185"/>
      <c r="I1370" s="185"/>
      <c r="J1370" s="185"/>
      <c r="K1370" s="185"/>
      <c r="L1370" s="185"/>
      <c r="M1370" s="185"/>
      <c r="N1370" s="185"/>
      <c r="O1370" s="185"/>
    </row>
    <row r="1371" spans="1:15" x14ac:dyDescent="0.3">
      <c r="A1371" s="185"/>
      <c r="B1371" s="185"/>
      <c r="C1371" s="185"/>
      <c r="D1371" s="185"/>
      <c r="E1371" s="185"/>
      <c r="F1371" s="185"/>
      <c r="G1371" s="185"/>
      <c r="H1371" s="185"/>
      <c r="I1371" s="185"/>
      <c r="J1371" s="185"/>
      <c r="K1371" s="185"/>
      <c r="L1371" s="185"/>
      <c r="M1371" s="185"/>
      <c r="N1371" s="185"/>
      <c r="O1371" s="185"/>
    </row>
    <row r="1372" spans="1:15" x14ac:dyDescent="0.3">
      <c r="A1372" s="185"/>
      <c r="B1372" s="185"/>
      <c r="C1372" s="185"/>
      <c r="D1372" s="185"/>
      <c r="E1372" s="185"/>
      <c r="F1372" s="185"/>
      <c r="G1372" s="185"/>
      <c r="H1372" s="185"/>
      <c r="I1372" s="185"/>
      <c r="J1372" s="185"/>
      <c r="K1372" s="185"/>
      <c r="L1372" s="185"/>
      <c r="M1372" s="185"/>
      <c r="N1372" s="185"/>
      <c r="O1372" s="185"/>
    </row>
    <row r="1373" spans="1:15" x14ac:dyDescent="0.3">
      <c r="A1373" s="185"/>
      <c r="B1373" s="185"/>
      <c r="C1373" s="185"/>
      <c r="D1373" s="185"/>
      <c r="E1373" s="185"/>
      <c r="F1373" s="185"/>
      <c r="G1373" s="185"/>
      <c r="H1373" s="185"/>
      <c r="I1373" s="185"/>
      <c r="J1373" s="185"/>
      <c r="K1373" s="185"/>
      <c r="L1373" s="185"/>
      <c r="M1373" s="185"/>
      <c r="N1373" s="185"/>
      <c r="O1373" s="185"/>
    </row>
    <row r="1374" spans="1:15" x14ac:dyDescent="0.3">
      <c r="A1374" s="185"/>
      <c r="B1374" s="185"/>
      <c r="C1374" s="185"/>
      <c r="D1374" s="185"/>
      <c r="E1374" s="185"/>
      <c r="F1374" s="185"/>
      <c r="G1374" s="185"/>
      <c r="H1374" s="185"/>
      <c r="I1374" s="185"/>
      <c r="J1374" s="185"/>
      <c r="K1374" s="185"/>
      <c r="L1374" s="185"/>
      <c r="M1374" s="185"/>
      <c r="N1374" s="185"/>
      <c r="O1374" s="185"/>
    </row>
    <row r="1375" spans="1:15" x14ac:dyDescent="0.3">
      <c r="A1375" s="185"/>
      <c r="B1375" s="185"/>
      <c r="C1375" s="185"/>
      <c r="D1375" s="185"/>
      <c r="E1375" s="185"/>
      <c r="F1375" s="185"/>
      <c r="G1375" s="185"/>
      <c r="H1375" s="185"/>
      <c r="I1375" s="185"/>
      <c r="J1375" s="185"/>
      <c r="K1375" s="185"/>
      <c r="L1375" s="185"/>
      <c r="M1375" s="185"/>
      <c r="N1375" s="185"/>
      <c r="O1375" s="185"/>
    </row>
    <row r="1376" spans="1:15" x14ac:dyDescent="0.3">
      <c r="A1376" s="185"/>
      <c r="B1376" s="185"/>
      <c r="C1376" s="185"/>
      <c r="D1376" s="185"/>
      <c r="E1376" s="185"/>
      <c r="F1376" s="185"/>
      <c r="G1376" s="185"/>
      <c r="H1376" s="185"/>
      <c r="I1376" s="185"/>
      <c r="J1376" s="185"/>
      <c r="K1376" s="185"/>
      <c r="L1376" s="185"/>
      <c r="M1376" s="185"/>
      <c r="N1376" s="185"/>
      <c r="O1376" s="185"/>
    </row>
    <row r="1377" spans="1:15" x14ac:dyDescent="0.3">
      <c r="A1377" s="185"/>
      <c r="B1377" s="185"/>
      <c r="C1377" s="185"/>
      <c r="D1377" s="185"/>
      <c r="E1377" s="185"/>
      <c r="F1377" s="185"/>
      <c r="G1377" s="185"/>
      <c r="H1377" s="185"/>
      <c r="I1377" s="185"/>
      <c r="J1377" s="185"/>
      <c r="K1377" s="185"/>
      <c r="L1377" s="185"/>
      <c r="M1377" s="185"/>
      <c r="N1377" s="185"/>
      <c r="O1377" s="185"/>
    </row>
    <row r="1378" spans="1:15" x14ac:dyDescent="0.3">
      <c r="A1378" s="185"/>
      <c r="B1378" s="185"/>
      <c r="C1378" s="185"/>
      <c r="D1378" s="185"/>
      <c r="E1378" s="185"/>
      <c r="F1378" s="185"/>
      <c r="G1378" s="185"/>
      <c r="H1378" s="185"/>
      <c r="I1378" s="185"/>
      <c r="J1378" s="185"/>
      <c r="K1378" s="185"/>
      <c r="L1378" s="185"/>
      <c r="M1378" s="185"/>
      <c r="N1378" s="185"/>
      <c r="O1378" s="185"/>
    </row>
    <row r="1379" spans="1:15" x14ac:dyDescent="0.3">
      <c r="A1379" s="185"/>
      <c r="B1379" s="185"/>
      <c r="C1379" s="185"/>
      <c r="D1379" s="185"/>
      <c r="E1379" s="185"/>
      <c r="F1379" s="185"/>
      <c r="G1379" s="185"/>
      <c r="H1379" s="185"/>
      <c r="I1379" s="185"/>
      <c r="J1379" s="185"/>
      <c r="K1379" s="185"/>
      <c r="L1379" s="185"/>
      <c r="M1379" s="185"/>
      <c r="N1379" s="185"/>
      <c r="O1379" s="185"/>
    </row>
    <row r="1380" spans="1:15" x14ac:dyDescent="0.3">
      <c r="A1380" s="185"/>
      <c r="B1380" s="185"/>
      <c r="C1380" s="185"/>
      <c r="D1380" s="185"/>
      <c r="E1380" s="185"/>
      <c r="F1380" s="185"/>
      <c r="G1380" s="185"/>
      <c r="H1380" s="185"/>
      <c r="I1380" s="185"/>
      <c r="J1380" s="185"/>
      <c r="K1380" s="185"/>
      <c r="L1380" s="185"/>
      <c r="M1380" s="185"/>
      <c r="N1380" s="185"/>
      <c r="O1380" s="185"/>
    </row>
    <row r="1381" spans="1:15" x14ac:dyDescent="0.3">
      <c r="A1381" s="185"/>
      <c r="B1381" s="185"/>
      <c r="C1381" s="185"/>
      <c r="D1381" s="185"/>
      <c r="E1381" s="185"/>
      <c r="F1381" s="185"/>
      <c r="G1381" s="185"/>
      <c r="H1381" s="185"/>
      <c r="I1381" s="185"/>
      <c r="J1381" s="185"/>
      <c r="K1381" s="185"/>
      <c r="L1381" s="185"/>
      <c r="M1381" s="185"/>
      <c r="N1381" s="185"/>
      <c r="O1381" s="185"/>
    </row>
    <row r="1382" spans="1:15" x14ac:dyDescent="0.3">
      <c r="A1382" s="185"/>
      <c r="B1382" s="185"/>
      <c r="C1382" s="185"/>
      <c r="D1382" s="185"/>
      <c r="E1382" s="185"/>
      <c r="F1382" s="185"/>
      <c r="G1382" s="185"/>
      <c r="H1382" s="185"/>
      <c r="I1382" s="185"/>
      <c r="J1382" s="185"/>
      <c r="K1382" s="185"/>
      <c r="L1382" s="185"/>
      <c r="M1382" s="185"/>
      <c r="N1382" s="185"/>
      <c r="O1382" s="185"/>
    </row>
    <row r="1383" spans="1:15" x14ac:dyDescent="0.3">
      <c r="A1383" s="185"/>
      <c r="B1383" s="185"/>
      <c r="C1383" s="185"/>
      <c r="D1383" s="185"/>
      <c r="E1383" s="185"/>
      <c r="F1383" s="185"/>
      <c r="G1383" s="185"/>
      <c r="H1383" s="185"/>
      <c r="I1383" s="185"/>
      <c r="J1383" s="185"/>
      <c r="K1383" s="185"/>
      <c r="L1383" s="185"/>
      <c r="M1383" s="185"/>
      <c r="N1383" s="185"/>
      <c r="O1383" s="185"/>
    </row>
    <row r="1384" spans="1:15" x14ac:dyDescent="0.3">
      <c r="A1384" s="185"/>
      <c r="B1384" s="185"/>
      <c r="C1384" s="185"/>
      <c r="D1384" s="185"/>
      <c r="E1384" s="185"/>
      <c r="F1384" s="185"/>
      <c r="G1384" s="185"/>
      <c r="H1384" s="185"/>
      <c r="I1384" s="185"/>
      <c r="J1384" s="185"/>
      <c r="K1384" s="185"/>
      <c r="L1384" s="185"/>
      <c r="M1384" s="185"/>
      <c r="N1384" s="185"/>
      <c r="O1384" s="185"/>
    </row>
    <row r="1385" spans="1:15" x14ac:dyDescent="0.3">
      <c r="A1385" s="185"/>
      <c r="B1385" s="185"/>
      <c r="C1385" s="185"/>
      <c r="D1385" s="185"/>
      <c r="E1385" s="185"/>
      <c r="F1385" s="185"/>
      <c r="G1385" s="185"/>
      <c r="H1385" s="185"/>
      <c r="I1385" s="185"/>
      <c r="J1385" s="185"/>
      <c r="K1385" s="185"/>
      <c r="L1385" s="185"/>
      <c r="M1385" s="185"/>
      <c r="N1385" s="185"/>
      <c r="O1385" s="185"/>
    </row>
    <row r="1386" spans="1:15" x14ac:dyDescent="0.3">
      <c r="A1386" s="185"/>
      <c r="B1386" s="185"/>
      <c r="C1386" s="185"/>
      <c r="D1386" s="185"/>
      <c r="E1386" s="185"/>
      <c r="F1386" s="185"/>
      <c r="G1386" s="185"/>
      <c r="H1386" s="185"/>
      <c r="I1386" s="185"/>
      <c r="J1386" s="185"/>
      <c r="K1386" s="185"/>
      <c r="L1386" s="185"/>
      <c r="M1386" s="185"/>
      <c r="N1386" s="185"/>
      <c r="O1386" s="185"/>
    </row>
    <row r="1387" spans="1:15" x14ac:dyDescent="0.3">
      <c r="A1387" s="185"/>
      <c r="B1387" s="185"/>
      <c r="C1387" s="185"/>
      <c r="D1387" s="185"/>
      <c r="E1387" s="185"/>
      <c r="F1387" s="185"/>
      <c r="G1387" s="185"/>
      <c r="H1387" s="185"/>
      <c r="I1387" s="185"/>
      <c r="J1387" s="185"/>
      <c r="K1387" s="185"/>
      <c r="L1387" s="185"/>
      <c r="M1387" s="185"/>
      <c r="N1387" s="185"/>
      <c r="O1387" s="185"/>
    </row>
    <row r="1388" spans="1:15" x14ac:dyDescent="0.3">
      <c r="A1388" s="185"/>
      <c r="B1388" s="185"/>
      <c r="C1388" s="185"/>
      <c r="D1388" s="185"/>
      <c r="E1388" s="185"/>
      <c r="F1388" s="185"/>
      <c r="G1388" s="185"/>
      <c r="H1388" s="185"/>
      <c r="I1388" s="185"/>
      <c r="J1388" s="185"/>
      <c r="K1388" s="185"/>
      <c r="L1388" s="185"/>
      <c r="M1388" s="185"/>
      <c r="N1388" s="185"/>
      <c r="O1388" s="185"/>
    </row>
    <row r="1389" spans="1:15" x14ac:dyDescent="0.3">
      <c r="A1389" s="185"/>
      <c r="B1389" s="185"/>
      <c r="C1389" s="185"/>
      <c r="D1389" s="185"/>
      <c r="E1389" s="185"/>
      <c r="F1389" s="185"/>
      <c r="G1389" s="185"/>
      <c r="H1389" s="185"/>
      <c r="I1389" s="185"/>
      <c r="J1389" s="185"/>
      <c r="K1389" s="185"/>
      <c r="L1389" s="185"/>
      <c r="M1389" s="185"/>
      <c r="N1389" s="185"/>
      <c r="O1389" s="185"/>
    </row>
    <row r="1390" spans="1:15" x14ac:dyDescent="0.3">
      <c r="A1390" s="185"/>
      <c r="B1390" s="185"/>
      <c r="C1390" s="185"/>
      <c r="D1390" s="185"/>
      <c r="E1390" s="185"/>
      <c r="F1390" s="185"/>
      <c r="G1390" s="185"/>
      <c r="H1390" s="185"/>
      <c r="I1390" s="185"/>
      <c r="J1390" s="185"/>
      <c r="K1390" s="185"/>
      <c r="L1390" s="185"/>
      <c r="M1390" s="185"/>
      <c r="N1390" s="185"/>
      <c r="O1390" s="185"/>
    </row>
    <row r="1391" spans="1:15" x14ac:dyDescent="0.3">
      <c r="A1391" s="185"/>
      <c r="B1391" s="185"/>
      <c r="C1391" s="185"/>
      <c r="D1391" s="185"/>
      <c r="E1391" s="185"/>
      <c r="F1391" s="185"/>
      <c r="G1391" s="185"/>
      <c r="H1391" s="185"/>
      <c r="I1391" s="185"/>
      <c r="J1391" s="185"/>
      <c r="K1391" s="185"/>
      <c r="L1391" s="185"/>
      <c r="M1391" s="185"/>
      <c r="N1391" s="185"/>
      <c r="O1391" s="185"/>
    </row>
    <row r="1392" spans="1:15" x14ac:dyDescent="0.3">
      <c r="A1392" s="185"/>
      <c r="B1392" s="185"/>
      <c r="C1392" s="185"/>
      <c r="D1392" s="185"/>
      <c r="E1392" s="185"/>
      <c r="F1392" s="185"/>
      <c r="G1392" s="185"/>
      <c r="H1392" s="185"/>
      <c r="I1392" s="185"/>
      <c r="J1392" s="185"/>
      <c r="K1392" s="185"/>
      <c r="L1392" s="185"/>
      <c r="M1392" s="185"/>
      <c r="N1392" s="185"/>
      <c r="O1392" s="185"/>
    </row>
    <row r="1393" spans="1:15" x14ac:dyDescent="0.3">
      <c r="A1393" s="185"/>
      <c r="B1393" s="185"/>
      <c r="C1393" s="185"/>
      <c r="D1393" s="185"/>
      <c r="E1393" s="185"/>
      <c r="F1393" s="185"/>
      <c r="G1393" s="185"/>
      <c r="H1393" s="185"/>
      <c r="I1393" s="185"/>
      <c r="J1393" s="185"/>
      <c r="K1393" s="185"/>
      <c r="L1393" s="185"/>
      <c r="M1393" s="185"/>
      <c r="N1393" s="185"/>
      <c r="O1393" s="185"/>
    </row>
    <row r="1394" spans="1:15" x14ac:dyDescent="0.3">
      <c r="A1394" s="185"/>
      <c r="B1394" s="185"/>
      <c r="C1394" s="185"/>
      <c r="D1394" s="185"/>
      <c r="E1394" s="185"/>
      <c r="F1394" s="185"/>
      <c r="G1394" s="185"/>
      <c r="H1394" s="185"/>
      <c r="I1394" s="185"/>
      <c r="J1394" s="185"/>
      <c r="K1394" s="185"/>
      <c r="L1394" s="185"/>
      <c r="M1394" s="185"/>
      <c r="N1394" s="185"/>
      <c r="O1394" s="185"/>
    </row>
    <row r="1395" spans="1:15" x14ac:dyDescent="0.3">
      <c r="A1395" s="185"/>
      <c r="B1395" s="185"/>
      <c r="C1395" s="185"/>
      <c r="D1395" s="185"/>
      <c r="E1395" s="185"/>
      <c r="F1395" s="185"/>
      <c r="G1395" s="185"/>
      <c r="H1395" s="185"/>
      <c r="I1395" s="185"/>
      <c r="J1395" s="185"/>
      <c r="K1395" s="185"/>
      <c r="L1395" s="185"/>
      <c r="M1395" s="185"/>
      <c r="N1395" s="185"/>
      <c r="O1395" s="185"/>
    </row>
    <row r="1396" spans="1:15" x14ac:dyDescent="0.3">
      <c r="A1396" s="185"/>
      <c r="B1396" s="185"/>
      <c r="C1396" s="185"/>
      <c r="D1396" s="185"/>
      <c r="E1396" s="185"/>
      <c r="F1396" s="185"/>
      <c r="G1396" s="185"/>
      <c r="H1396" s="185"/>
      <c r="I1396" s="185"/>
      <c r="J1396" s="185"/>
      <c r="K1396" s="185"/>
      <c r="L1396" s="185"/>
      <c r="M1396" s="185"/>
      <c r="N1396" s="185"/>
      <c r="O1396" s="185"/>
    </row>
    <row r="1397" spans="1:15" x14ac:dyDescent="0.3">
      <c r="A1397" s="185"/>
      <c r="B1397" s="185"/>
      <c r="C1397" s="185"/>
      <c r="D1397" s="185"/>
      <c r="E1397" s="185"/>
      <c r="F1397" s="185"/>
      <c r="G1397" s="185"/>
      <c r="H1397" s="185"/>
      <c r="I1397" s="185"/>
      <c r="J1397" s="185"/>
      <c r="K1397" s="185"/>
      <c r="L1397" s="185"/>
      <c r="M1397" s="185"/>
      <c r="N1397" s="185"/>
      <c r="O1397" s="185"/>
    </row>
    <row r="1398" spans="1:15" x14ac:dyDescent="0.3">
      <c r="A1398" s="185"/>
      <c r="B1398" s="185"/>
      <c r="C1398" s="185"/>
      <c r="D1398" s="185"/>
      <c r="E1398" s="185"/>
      <c r="F1398" s="185"/>
      <c r="G1398" s="185"/>
      <c r="H1398" s="185"/>
      <c r="I1398" s="185"/>
      <c r="J1398" s="185"/>
      <c r="K1398" s="185"/>
      <c r="L1398" s="185"/>
      <c r="M1398" s="185"/>
      <c r="N1398" s="185"/>
      <c r="O1398" s="185"/>
    </row>
    <row r="1399" spans="1:15" x14ac:dyDescent="0.3">
      <c r="A1399" s="185"/>
      <c r="B1399" s="185"/>
      <c r="C1399" s="185"/>
      <c r="D1399" s="185"/>
      <c r="E1399" s="185"/>
      <c r="F1399" s="185"/>
      <c r="G1399" s="185"/>
      <c r="H1399" s="185"/>
      <c r="I1399" s="185"/>
      <c r="J1399" s="185"/>
      <c r="K1399" s="185"/>
      <c r="L1399" s="185"/>
      <c r="M1399" s="185"/>
      <c r="N1399" s="185"/>
      <c r="O1399" s="185"/>
    </row>
    <row r="1400" spans="1:15" x14ac:dyDescent="0.3">
      <c r="A1400" s="185"/>
      <c r="B1400" s="185"/>
      <c r="C1400" s="185"/>
      <c r="D1400" s="185"/>
      <c r="E1400" s="185"/>
      <c r="F1400" s="185"/>
      <c r="G1400" s="185"/>
      <c r="H1400" s="185"/>
      <c r="I1400" s="185"/>
      <c r="J1400" s="185"/>
      <c r="K1400" s="185"/>
      <c r="L1400" s="185"/>
      <c r="M1400" s="185"/>
      <c r="N1400" s="185"/>
      <c r="O1400" s="185"/>
    </row>
    <row r="1401" spans="1:15" x14ac:dyDescent="0.3">
      <c r="A1401" s="185"/>
      <c r="B1401" s="185"/>
      <c r="C1401" s="185"/>
      <c r="D1401" s="185"/>
      <c r="E1401" s="185"/>
      <c r="F1401" s="185"/>
      <c r="G1401" s="185"/>
      <c r="H1401" s="185"/>
      <c r="I1401" s="185"/>
      <c r="J1401" s="185"/>
      <c r="K1401" s="185"/>
      <c r="L1401" s="185"/>
      <c r="M1401" s="185"/>
      <c r="N1401" s="185"/>
      <c r="O1401" s="185"/>
    </row>
    <row r="1402" spans="1:15" x14ac:dyDescent="0.3">
      <c r="A1402" s="185"/>
      <c r="B1402" s="185"/>
      <c r="C1402" s="185"/>
      <c r="D1402" s="185"/>
      <c r="E1402" s="185"/>
      <c r="F1402" s="185"/>
      <c r="G1402" s="185"/>
      <c r="H1402" s="185"/>
      <c r="I1402" s="185"/>
      <c r="J1402" s="185"/>
      <c r="K1402" s="185"/>
      <c r="L1402" s="185"/>
      <c r="M1402" s="185"/>
      <c r="N1402" s="185"/>
      <c r="O1402" s="185"/>
    </row>
    <row r="1403" spans="1:15" x14ac:dyDescent="0.3">
      <c r="A1403" s="185"/>
      <c r="B1403" s="185"/>
      <c r="C1403" s="185"/>
      <c r="D1403" s="185"/>
      <c r="E1403" s="185"/>
      <c r="F1403" s="185"/>
      <c r="G1403" s="185"/>
      <c r="H1403" s="185"/>
      <c r="I1403" s="185"/>
      <c r="J1403" s="185"/>
      <c r="K1403" s="185"/>
      <c r="L1403" s="185"/>
      <c r="M1403" s="185"/>
      <c r="N1403" s="185"/>
      <c r="O1403" s="185"/>
    </row>
    <row r="1404" spans="1:15" x14ac:dyDescent="0.3">
      <c r="A1404" s="185"/>
      <c r="B1404" s="185"/>
      <c r="C1404" s="185"/>
      <c r="D1404" s="185"/>
      <c r="E1404" s="185"/>
      <c r="F1404" s="185"/>
      <c r="G1404" s="185"/>
      <c r="H1404" s="185"/>
      <c r="I1404" s="185"/>
      <c r="J1404" s="185"/>
      <c r="K1404" s="185"/>
      <c r="L1404" s="185"/>
      <c r="M1404" s="185"/>
      <c r="N1404" s="185"/>
      <c r="O1404" s="185"/>
    </row>
    <row r="1405" spans="1:15" x14ac:dyDescent="0.3">
      <c r="A1405" s="185"/>
      <c r="B1405" s="185"/>
      <c r="C1405" s="185"/>
      <c r="D1405" s="185"/>
      <c r="E1405" s="185"/>
      <c r="F1405" s="185"/>
      <c r="G1405" s="185"/>
      <c r="H1405" s="185"/>
      <c r="I1405" s="185"/>
      <c r="J1405" s="185"/>
      <c r="K1405" s="185"/>
      <c r="L1405" s="185"/>
      <c r="M1405" s="185"/>
      <c r="N1405" s="185"/>
      <c r="O1405" s="185"/>
    </row>
    <row r="1406" spans="1:15" x14ac:dyDescent="0.3">
      <c r="A1406" s="185"/>
      <c r="B1406" s="185"/>
      <c r="C1406" s="185"/>
      <c r="D1406" s="185"/>
      <c r="E1406" s="185"/>
      <c r="F1406" s="185"/>
      <c r="G1406" s="185"/>
      <c r="H1406" s="185"/>
      <c r="I1406" s="185"/>
      <c r="J1406" s="185"/>
      <c r="K1406" s="185"/>
      <c r="L1406" s="185"/>
      <c r="M1406" s="185"/>
      <c r="N1406" s="185"/>
      <c r="O1406" s="185"/>
    </row>
    <row r="1407" spans="1:15" x14ac:dyDescent="0.3">
      <c r="A1407" s="185"/>
      <c r="B1407" s="185"/>
      <c r="C1407" s="185"/>
      <c r="D1407" s="185"/>
      <c r="E1407" s="185"/>
      <c r="F1407" s="185"/>
      <c r="G1407" s="185"/>
      <c r="H1407" s="185"/>
      <c r="I1407" s="185"/>
      <c r="J1407" s="185"/>
      <c r="K1407" s="185"/>
      <c r="L1407" s="185"/>
      <c r="M1407" s="185"/>
      <c r="N1407" s="185"/>
      <c r="O1407" s="185"/>
    </row>
    <row r="1408" spans="1:15" x14ac:dyDescent="0.3">
      <c r="A1408" s="185"/>
      <c r="B1408" s="185"/>
      <c r="C1408" s="185"/>
      <c r="D1408" s="185"/>
      <c r="E1408" s="185"/>
      <c r="F1408" s="185"/>
      <c r="G1408" s="185"/>
      <c r="H1408" s="185"/>
      <c r="I1408" s="185"/>
      <c r="J1408" s="185"/>
      <c r="K1408" s="185"/>
      <c r="L1408" s="185"/>
      <c r="M1408" s="185"/>
      <c r="N1408" s="185"/>
      <c r="O1408" s="185"/>
    </row>
    <row r="1409" spans="1:15" x14ac:dyDescent="0.3">
      <c r="A1409" s="185"/>
      <c r="B1409" s="185"/>
      <c r="C1409" s="185"/>
      <c r="D1409" s="185"/>
      <c r="E1409" s="185"/>
      <c r="F1409" s="185"/>
      <c r="G1409" s="185"/>
      <c r="H1409" s="185"/>
      <c r="I1409" s="185"/>
      <c r="J1409" s="185"/>
      <c r="K1409" s="185"/>
      <c r="L1409" s="185"/>
      <c r="M1409" s="185"/>
      <c r="N1409" s="185"/>
      <c r="O1409" s="185"/>
    </row>
    <row r="1410" spans="1:15" x14ac:dyDescent="0.3">
      <c r="A1410" s="185"/>
      <c r="B1410" s="185"/>
      <c r="C1410" s="185"/>
      <c r="D1410" s="185"/>
      <c r="E1410" s="185"/>
      <c r="F1410" s="185"/>
      <c r="G1410" s="185"/>
      <c r="H1410" s="185"/>
      <c r="I1410" s="185"/>
      <c r="J1410" s="185"/>
      <c r="K1410" s="185"/>
      <c r="L1410" s="185"/>
      <c r="M1410" s="185"/>
      <c r="N1410" s="185"/>
      <c r="O1410" s="185"/>
    </row>
    <row r="1411" spans="1:15" x14ac:dyDescent="0.3">
      <c r="A1411" s="185"/>
      <c r="B1411" s="185"/>
      <c r="C1411" s="185"/>
      <c r="D1411" s="185"/>
      <c r="E1411" s="185"/>
      <c r="F1411" s="185"/>
      <c r="G1411" s="185"/>
      <c r="H1411" s="185"/>
      <c r="I1411" s="185"/>
      <c r="J1411" s="185"/>
      <c r="K1411" s="185"/>
      <c r="L1411" s="185"/>
      <c r="M1411" s="185"/>
      <c r="N1411" s="185"/>
      <c r="O1411" s="185"/>
    </row>
    <row r="1412" spans="1:15" x14ac:dyDescent="0.3">
      <c r="A1412" s="185"/>
      <c r="B1412" s="185"/>
      <c r="C1412" s="185"/>
      <c r="D1412" s="185"/>
      <c r="E1412" s="185"/>
      <c r="F1412" s="185"/>
      <c r="G1412" s="185"/>
      <c r="H1412" s="185"/>
      <c r="I1412" s="185"/>
      <c r="J1412" s="185"/>
      <c r="K1412" s="185"/>
      <c r="L1412" s="185"/>
      <c r="M1412" s="185"/>
      <c r="N1412" s="185"/>
      <c r="O1412" s="185"/>
    </row>
    <row r="1413" spans="1:15" x14ac:dyDescent="0.3">
      <c r="A1413" s="185"/>
      <c r="B1413" s="185"/>
      <c r="C1413" s="185"/>
      <c r="D1413" s="185"/>
      <c r="E1413" s="185"/>
      <c r="F1413" s="185"/>
      <c r="G1413" s="185"/>
      <c r="H1413" s="185"/>
      <c r="I1413" s="185"/>
      <c r="J1413" s="185"/>
      <c r="K1413" s="185"/>
      <c r="L1413" s="185"/>
      <c r="M1413" s="185"/>
      <c r="N1413" s="185"/>
      <c r="O1413" s="185"/>
    </row>
    <row r="1414" spans="1:15" x14ac:dyDescent="0.3">
      <c r="A1414" s="185"/>
      <c r="B1414" s="185"/>
      <c r="C1414" s="185"/>
      <c r="D1414" s="185"/>
      <c r="E1414" s="185"/>
      <c r="F1414" s="185"/>
      <c r="G1414" s="185"/>
      <c r="H1414" s="185"/>
      <c r="I1414" s="185"/>
      <c r="J1414" s="185"/>
      <c r="K1414" s="185"/>
      <c r="L1414" s="185"/>
      <c r="M1414" s="185"/>
      <c r="N1414" s="185"/>
      <c r="O1414" s="185"/>
    </row>
    <row r="1415" spans="1:15" x14ac:dyDescent="0.3">
      <c r="A1415" s="185"/>
      <c r="B1415" s="185"/>
      <c r="C1415" s="185"/>
      <c r="D1415" s="185"/>
      <c r="E1415" s="185"/>
      <c r="F1415" s="185"/>
      <c r="G1415" s="185"/>
      <c r="H1415" s="185"/>
      <c r="I1415" s="185"/>
      <c r="J1415" s="185"/>
      <c r="K1415" s="185"/>
      <c r="L1415" s="185"/>
      <c r="M1415" s="185"/>
      <c r="N1415" s="185"/>
      <c r="O1415" s="185"/>
    </row>
    <row r="1416" spans="1:15" x14ac:dyDescent="0.3">
      <c r="A1416" s="185"/>
      <c r="B1416" s="185"/>
      <c r="C1416" s="185"/>
      <c r="D1416" s="185"/>
      <c r="E1416" s="185"/>
      <c r="F1416" s="185"/>
      <c r="G1416" s="185"/>
      <c r="H1416" s="185"/>
      <c r="I1416" s="185"/>
      <c r="J1416" s="185"/>
      <c r="K1416" s="185"/>
      <c r="L1416" s="185"/>
      <c r="M1416" s="185"/>
      <c r="N1416" s="185"/>
      <c r="O1416" s="185"/>
    </row>
    <row r="1417" spans="1:15" x14ac:dyDescent="0.3">
      <c r="A1417" s="185"/>
      <c r="B1417" s="185"/>
      <c r="C1417" s="185"/>
      <c r="D1417" s="185"/>
      <c r="E1417" s="185"/>
      <c r="F1417" s="185"/>
      <c r="G1417" s="185"/>
      <c r="H1417" s="185"/>
      <c r="I1417" s="185"/>
      <c r="J1417" s="185"/>
      <c r="K1417" s="185"/>
      <c r="L1417" s="185"/>
      <c r="M1417" s="185"/>
      <c r="N1417" s="185"/>
      <c r="O1417" s="185"/>
    </row>
    <row r="1418" spans="1:15" x14ac:dyDescent="0.3">
      <c r="A1418" s="185"/>
      <c r="B1418" s="185"/>
      <c r="C1418" s="185"/>
      <c r="D1418" s="185"/>
      <c r="E1418" s="185"/>
      <c r="F1418" s="185"/>
      <c r="G1418" s="185"/>
      <c r="H1418" s="185"/>
      <c r="I1418" s="185"/>
      <c r="J1418" s="185"/>
      <c r="K1418" s="185"/>
      <c r="L1418" s="185"/>
      <c r="M1418" s="185"/>
      <c r="N1418" s="185"/>
      <c r="O1418" s="185"/>
    </row>
    <row r="1419" spans="1:15" x14ac:dyDescent="0.3">
      <c r="A1419" s="185"/>
      <c r="B1419" s="185"/>
      <c r="C1419" s="185"/>
      <c r="D1419" s="185"/>
      <c r="E1419" s="185"/>
      <c r="F1419" s="185"/>
      <c r="G1419" s="185"/>
      <c r="H1419" s="185"/>
      <c r="I1419" s="185"/>
      <c r="J1419" s="185"/>
      <c r="K1419" s="185"/>
      <c r="L1419" s="185"/>
      <c r="M1419" s="185"/>
      <c r="N1419" s="185"/>
      <c r="O1419" s="185"/>
    </row>
    <row r="1420" spans="1:15" x14ac:dyDescent="0.3">
      <c r="A1420" s="185"/>
      <c r="B1420" s="185"/>
      <c r="C1420" s="185"/>
      <c r="D1420" s="185"/>
      <c r="E1420" s="185"/>
      <c r="F1420" s="185"/>
      <c r="G1420" s="185"/>
      <c r="H1420" s="185"/>
      <c r="I1420" s="185"/>
      <c r="J1420" s="185"/>
      <c r="K1420" s="185"/>
      <c r="L1420" s="185"/>
      <c r="M1420" s="185"/>
      <c r="N1420" s="185"/>
      <c r="O1420" s="185"/>
    </row>
    <row r="1421" spans="1:15" x14ac:dyDescent="0.3">
      <c r="A1421" s="185"/>
      <c r="B1421" s="185"/>
      <c r="C1421" s="185"/>
      <c r="D1421" s="185"/>
      <c r="E1421" s="185"/>
      <c r="F1421" s="185"/>
      <c r="G1421" s="185"/>
      <c r="H1421" s="185"/>
      <c r="I1421" s="185"/>
      <c r="J1421" s="185"/>
      <c r="K1421" s="185"/>
      <c r="L1421" s="185"/>
      <c r="M1421" s="185"/>
      <c r="N1421" s="185"/>
      <c r="O1421" s="185"/>
    </row>
    <row r="1422" spans="1:15" x14ac:dyDescent="0.3">
      <c r="A1422" s="185"/>
      <c r="B1422" s="185"/>
      <c r="C1422" s="185"/>
      <c r="D1422" s="185"/>
      <c r="E1422" s="185"/>
      <c r="F1422" s="185"/>
      <c r="G1422" s="185"/>
      <c r="H1422" s="185"/>
      <c r="I1422" s="185"/>
      <c r="J1422" s="185"/>
      <c r="K1422" s="185"/>
      <c r="L1422" s="185"/>
      <c r="M1422" s="185"/>
      <c r="N1422" s="185"/>
      <c r="O1422" s="185"/>
    </row>
    <row r="1423" spans="1:15" x14ac:dyDescent="0.3">
      <c r="A1423" s="185"/>
      <c r="B1423" s="185"/>
      <c r="C1423" s="185"/>
      <c r="D1423" s="185"/>
      <c r="E1423" s="185"/>
      <c r="F1423" s="185"/>
      <c r="G1423" s="185"/>
      <c r="H1423" s="185"/>
      <c r="I1423" s="185"/>
      <c r="J1423" s="185"/>
      <c r="K1423" s="185"/>
      <c r="L1423" s="185"/>
      <c r="M1423" s="185"/>
      <c r="N1423" s="185"/>
      <c r="O1423" s="185"/>
    </row>
    <row r="1424" spans="1:15" x14ac:dyDescent="0.3">
      <c r="A1424" s="185"/>
      <c r="B1424" s="185"/>
      <c r="C1424" s="185"/>
      <c r="D1424" s="185"/>
      <c r="E1424" s="185"/>
      <c r="F1424" s="185"/>
      <c r="G1424" s="185"/>
      <c r="H1424" s="185"/>
      <c r="I1424" s="185"/>
      <c r="J1424" s="185"/>
      <c r="K1424" s="185"/>
      <c r="L1424" s="185"/>
      <c r="M1424" s="185"/>
      <c r="N1424" s="185"/>
      <c r="O1424" s="185"/>
    </row>
    <row r="1425" spans="1:15" x14ac:dyDescent="0.3">
      <c r="A1425" s="185"/>
      <c r="B1425" s="185"/>
      <c r="C1425" s="185"/>
      <c r="D1425" s="185"/>
      <c r="E1425" s="185"/>
      <c r="F1425" s="185"/>
      <c r="G1425" s="185"/>
      <c r="H1425" s="185"/>
      <c r="I1425" s="185"/>
      <c r="J1425" s="185"/>
      <c r="K1425" s="185"/>
      <c r="L1425" s="185"/>
      <c r="M1425" s="185"/>
      <c r="N1425" s="185"/>
      <c r="O1425" s="185"/>
    </row>
    <row r="1426" spans="1:15" x14ac:dyDescent="0.3">
      <c r="A1426" s="185"/>
      <c r="B1426" s="185"/>
      <c r="C1426" s="185"/>
      <c r="D1426" s="185"/>
      <c r="E1426" s="185"/>
      <c r="F1426" s="185"/>
      <c r="G1426" s="185"/>
      <c r="H1426" s="185"/>
      <c r="I1426" s="185"/>
      <c r="J1426" s="185"/>
      <c r="K1426" s="185"/>
      <c r="L1426" s="185"/>
      <c r="M1426" s="185"/>
      <c r="N1426" s="185"/>
      <c r="O1426" s="185"/>
    </row>
    <row r="1427" spans="1:15" x14ac:dyDescent="0.3">
      <c r="A1427" s="185"/>
      <c r="B1427" s="185"/>
      <c r="C1427" s="185"/>
      <c r="D1427" s="185"/>
      <c r="E1427" s="185"/>
      <c r="F1427" s="185"/>
      <c r="G1427" s="185"/>
      <c r="H1427" s="185"/>
      <c r="I1427" s="185"/>
      <c r="J1427" s="185"/>
      <c r="K1427" s="185"/>
      <c r="L1427" s="185"/>
      <c r="M1427" s="185"/>
      <c r="N1427" s="185"/>
      <c r="O1427" s="185"/>
    </row>
    <row r="1428" spans="1:15" x14ac:dyDescent="0.3">
      <c r="A1428" s="185"/>
      <c r="B1428" s="185"/>
      <c r="C1428" s="185"/>
      <c r="D1428" s="185"/>
      <c r="E1428" s="185"/>
      <c r="F1428" s="185"/>
      <c r="G1428" s="185"/>
      <c r="H1428" s="185"/>
      <c r="I1428" s="185"/>
      <c r="J1428" s="185"/>
      <c r="K1428" s="185"/>
      <c r="L1428" s="185"/>
      <c r="M1428" s="185"/>
      <c r="N1428" s="185"/>
      <c r="O1428" s="185"/>
    </row>
    <row r="1429" spans="1:15" x14ac:dyDescent="0.3">
      <c r="A1429" s="185"/>
      <c r="B1429" s="185"/>
      <c r="C1429" s="185"/>
      <c r="D1429" s="185"/>
      <c r="E1429" s="185"/>
      <c r="F1429" s="185"/>
      <c r="G1429" s="185"/>
      <c r="H1429" s="185"/>
      <c r="I1429" s="185"/>
      <c r="J1429" s="185"/>
      <c r="K1429" s="185"/>
      <c r="L1429" s="185"/>
      <c r="M1429" s="185"/>
      <c r="N1429" s="185"/>
      <c r="O1429" s="185"/>
    </row>
    <row r="1430" spans="1:15" x14ac:dyDescent="0.3">
      <c r="A1430" s="185"/>
      <c r="B1430" s="185"/>
      <c r="C1430" s="185"/>
      <c r="D1430" s="185"/>
      <c r="E1430" s="185"/>
      <c r="F1430" s="185"/>
      <c r="G1430" s="185"/>
      <c r="H1430" s="185"/>
      <c r="I1430" s="185"/>
      <c r="J1430" s="185"/>
      <c r="K1430" s="185"/>
      <c r="L1430" s="185"/>
      <c r="M1430" s="185"/>
      <c r="N1430" s="185"/>
      <c r="O1430" s="185"/>
    </row>
    <row r="1431" spans="1:15" x14ac:dyDescent="0.3">
      <c r="A1431" s="185"/>
      <c r="B1431" s="185"/>
      <c r="C1431" s="185"/>
      <c r="D1431" s="185"/>
      <c r="E1431" s="185"/>
      <c r="F1431" s="185"/>
      <c r="G1431" s="185"/>
      <c r="H1431" s="185"/>
      <c r="I1431" s="185"/>
      <c r="J1431" s="185"/>
      <c r="K1431" s="185"/>
      <c r="L1431" s="185"/>
      <c r="M1431" s="185"/>
      <c r="N1431" s="185"/>
      <c r="O1431" s="185"/>
    </row>
    <row r="1432" spans="1:15" x14ac:dyDescent="0.3">
      <c r="A1432" s="185"/>
      <c r="B1432" s="185"/>
      <c r="C1432" s="185"/>
      <c r="D1432" s="185"/>
      <c r="E1432" s="185"/>
      <c r="F1432" s="185"/>
      <c r="G1432" s="185"/>
      <c r="H1432" s="185"/>
      <c r="I1432" s="185"/>
      <c r="J1432" s="185"/>
      <c r="K1432" s="185"/>
      <c r="L1432" s="185"/>
      <c r="M1432" s="185"/>
      <c r="N1432" s="185"/>
      <c r="O1432" s="185"/>
    </row>
    <row r="1433" spans="1:15" x14ac:dyDescent="0.3">
      <c r="A1433" s="185"/>
      <c r="B1433" s="185"/>
      <c r="C1433" s="185"/>
      <c r="D1433" s="185"/>
      <c r="E1433" s="185"/>
      <c r="F1433" s="185"/>
      <c r="G1433" s="185"/>
      <c r="H1433" s="185"/>
      <c r="I1433" s="185"/>
      <c r="J1433" s="185"/>
      <c r="K1433" s="185"/>
      <c r="L1433" s="185"/>
      <c r="M1433" s="185"/>
      <c r="N1433" s="185"/>
      <c r="O1433" s="185"/>
    </row>
    <row r="1434" spans="1:15" x14ac:dyDescent="0.3">
      <c r="A1434" s="185"/>
      <c r="B1434" s="185"/>
      <c r="C1434" s="185"/>
      <c r="D1434" s="185"/>
      <c r="E1434" s="185"/>
      <c r="F1434" s="185"/>
      <c r="G1434" s="185"/>
      <c r="H1434" s="185"/>
      <c r="I1434" s="185"/>
      <c r="J1434" s="185"/>
      <c r="K1434" s="185"/>
      <c r="L1434" s="185"/>
      <c r="M1434" s="185"/>
      <c r="N1434" s="185"/>
      <c r="O1434" s="185"/>
    </row>
    <row r="1435" spans="1:15" x14ac:dyDescent="0.3">
      <c r="A1435" s="185"/>
      <c r="B1435" s="185"/>
      <c r="C1435" s="185"/>
      <c r="D1435" s="185"/>
      <c r="E1435" s="185"/>
      <c r="F1435" s="185"/>
      <c r="G1435" s="185"/>
      <c r="H1435" s="185"/>
      <c r="I1435" s="185"/>
      <c r="J1435" s="185"/>
      <c r="K1435" s="185"/>
      <c r="L1435" s="185"/>
      <c r="M1435" s="185"/>
      <c r="N1435" s="185"/>
      <c r="O1435" s="185"/>
    </row>
    <row r="1436" spans="1:15" x14ac:dyDescent="0.3">
      <c r="A1436" s="185"/>
      <c r="B1436" s="185"/>
      <c r="C1436" s="185"/>
      <c r="D1436" s="185"/>
      <c r="E1436" s="185"/>
      <c r="F1436" s="185"/>
      <c r="G1436" s="185"/>
      <c r="H1436" s="185"/>
      <c r="I1436" s="185"/>
      <c r="J1436" s="185"/>
      <c r="K1436" s="185"/>
      <c r="L1436" s="185"/>
      <c r="M1436" s="185"/>
      <c r="N1436" s="185"/>
      <c r="O1436" s="185"/>
    </row>
    <row r="1437" spans="1:15" x14ac:dyDescent="0.3">
      <c r="A1437" s="185"/>
      <c r="B1437" s="185"/>
      <c r="C1437" s="185"/>
      <c r="D1437" s="185"/>
      <c r="E1437" s="185"/>
      <c r="F1437" s="185"/>
      <c r="G1437" s="185"/>
      <c r="H1437" s="185"/>
      <c r="I1437" s="185"/>
      <c r="J1437" s="185"/>
      <c r="K1437" s="185"/>
      <c r="L1437" s="185"/>
      <c r="M1437" s="185"/>
      <c r="N1437" s="185"/>
      <c r="O1437" s="185"/>
    </row>
    <row r="1438" spans="1:15" x14ac:dyDescent="0.3">
      <c r="A1438" s="185"/>
      <c r="B1438" s="185"/>
      <c r="C1438" s="185"/>
      <c r="D1438" s="185"/>
      <c r="E1438" s="185"/>
      <c r="F1438" s="185"/>
      <c r="G1438" s="185"/>
      <c r="H1438" s="185"/>
      <c r="I1438" s="185"/>
      <c r="J1438" s="185"/>
      <c r="K1438" s="185"/>
      <c r="L1438" s="185"/>
      <c r="M1438" s="185"/>
      <c r="N1438" s="185"/>
      <c r="O1438" s="185"/>
    </row>
    <row r="1439" spans="1:15" x14ac:dyDescent="0.3">
      <c r="A1439" s="185"/>
      <c r="B1439" s="185"/>
      <c r="C1439" s="185"/>
      <c r="D1439" s="185"/>
      <c r="E1439" s="185"/>
      <c r="F1439" s="185"/>
      <c r="G1439" s="185"/>
      <c r="H1439" s="185"/>
      <c r="I1439" s="185"/>
      <c r="J1439" s="185"/>
      <c r="K1439" s="185"/>
      <c r="L1439" s="185"/>
      <c r="M1439" s="185"/>
      <c r="N1439" s="185"/>
      <c r="O1439" s="185"/>
    </row>
    <row r="1440" spans="1:15" x14ac:dyDescent="0.3">
      <c r="A1440" s="185"/>
      <c r="B1440" s="185"/>
      <c r="C1440" s="185"/>
      <c r="D1440" s="185"/>
      <c r="E1440" s="185"/>
      <c r="F1440" s="185"/>
      <c r="G1440" s="185"/>
      <c r="H1440" s="185"/>
      <c r="I1440" s="185"/>
      <c r="J1440" s="185"/>
      <c r="K1440" s="185"/>
      <c r="L1440" s="185"/>
      <c r="M1440" s="185"/>
      <c r="N1440" s="185"/>
      <c r="O1440" s="185"/>
    </row>
    <row r="1441" spans="1:15" x14ac:dyDescent="0.3">
      <c r="A1441" s="185"/>
      <c r="B1441" s="185"/>
      <c r="C1441" s="185"/>
      <c r="D1441" s="185"/>
      <c r="E1441" s="185"/>
      <c r="F1441" s="185"/>
      <c r="G1441" s="185"/>
      <c r="H1441" s="185"/>
      <c r="I1441" s="185"/>
      <c r="J1441" s="185"/>
      <c r="K1441" s="185"/>
      <c r="L1441" s="185"/>
      <c r="M1441" s="185"/>
      <c r="N1441" s="185"/>
      <c r="O1441" s="185"/>
    </row>
    <row r="1442" spans="1:15" x14ac:dyDescent="0.3">
      <c r="A1442" s="185"/>
      <c r="B1442" s="185"/>
      <c r="C1442" s="185"/>
      <c r="D1442" s="185"/>
      <c r="E1442" s="185"/>
      <c r="F1442" s="185"/>
      <c r="G1442" s="185"/>
      <c r="H1442" s="185"/>
      <c r="I1442" s="185"/>
      <c r="J1442" s="185"/>
      <c r="K1442" s="185"/>
      <c r="L1442" s="185"/>
      <c r="M1442" s="185"/>
      <c r="N1442" s="185"/>
      <c r="O1442" s="185"/>
    </row>
    <row r="1443" spans="1:15" x14ac:dyDescent="0.3">
      <c r="A1443" s="185"/>
      <c r="B1443" s="185"/>
      <c r="C1443" s="185"/>
      <c r="D1443" s="185"/>
      <c r="E1443" s="185"/>
      <c r="F1443" s="185"/>
      <c r="G1443" s="185"/>
      <c r="H1443" s="185"/>
      <c r="I1443" s="185"/>
      <c r="J1443" s="185"/>
      <c r="K1443" s="185"/>
      <c r="L1443" s="185"/>
      <c r="M1443" s="185"/>
      <c r="N1443" s="185"/>
      <c r="O1443" s="185"/>
    </row>
    <row r="1444" spans="1:15" x14ac:dyDescent="0.3">
      <c r="A1444" s="185"/>
      <c r="B1444" s="185"/>
      <c r="C1444" s="185"/>
      <c r="D1444" s="185"/>
      <c r="E1444" s="185"/>
      <c r="F1444" s="185"/>
      <c r="G1444" s="185"/>
      <c r="H1444" s="185"/>
      <c r="I1444" s="185"/>
      <c r="J1444" s="185"/>
      <c r="K1444" s="185"/>
      <c r="L1444" s="185"/>
      <c r="M1444" s="185"/>
      <c r="N1444" s="185"/>
      <c r="O1444" s="185"/>
    </row>
    <row r="1445" spans="1:15" x14ac:dyDescent="0.3">
      <c r="A1445" s="185"/>
      <c r="B1445" s="185"/>
      <c r="C1445" s="185"/>
      <c r="D1445" s="185"/>
      <c r="E1445" s="185"/>
      <c r="F1445" s="185"/>
      <c r="G1445" s="185"/>
      <c r="H1445" s="185"/>
      <c r="I1445" s="185"/>
      <c r="J1445" s="185"/>
      <c r="K1445" s="185"/>
      <c r="L1445" s="185"/>
      <c r="M1445" s="185"/>
      <c r="N1445" s="185"/>
      <c r="O1445" s="185"/>
    </row>
    <row r="1446" spans="1:15" x14ac:dyDescent="0.3">
      <c r="A1446" s="185"/>
      <c r="B1446" s="185"/>
      <c r="C1446" s="185"/>
      <c r="D1446" s="185"/>
      <c r="E1446" s="185"/>
      <c r="F1446" s="185"/>
      <c r="G1446" s="185"/>
      <c r="H1446" s="185"/>
      <c r="I1446" s="185"/>
      <c r="J1446" s="185"/>
      <c r="K1446" s="185"/>
      <c r="L1446" s="185"/>
      <c r="M1446" s="185"/>
      <c r="N1446" s="185"/>
      <c r="O1446" s="185"/>
    </row>
    <row r="1447" spans="1:15" x14ac:dyDescent="0.3">
      <c r="A1447" s="185"/>
      <c r="B1447" s="185"/>
      <c r="C1447" s="185"/>
      <c r="D1447" s="185"/>
      <c r="E1447" s="185"/>
      <c r="F1447" s="185"/>
      <c r="G1447" s="185"/>
      <c r="H1447" s="185"/>
      <c r="I1447" s="185"/>
      <c r="J1447" s="185"/>
      <c r="K1447" s="185"/>
      <c r="L1447" s="185"/>
      <c r="M1447" s="185"/>
      <c r="N1447" s="185"/>
      <c r="O1447" s="185"/>
    </row>
    <row r="1448" spans="1:15" x14ac:dyDescent="0.3">
      <c r="A1448" s="185"/>
      <c r="B1448" s="185"/>
      <c r="C1448" s="185"/>
      <c r="D1448" s="185"/>
      <c r="E1448" s="185"/>
      <c r="F1448" s="185"/>
      <c r="G1448" s="185"/>
      <c r="H1448" s="185"/>
      <c r="I1448" s="185"/>
      <c r="J1448" s="185"/>
      <c r="K1448" s="185"/>
      <c r="L1448" s="185"/>
      <c r="M1448" s="185"/>
      <c r="N1448" s="185"/>
      <c r="O1448" s="185"/>
    </row>
    <row r="1449" spans="1:15" x14ac:dyDescent="0.3">
      <c r="A1449" s="185"/>
      <c r="B1449" s="185"/>
      <c r="C1449" s="185"/>
      <c r="D1449" s="185"/>
      <c r="E1449" s="185"/>
      <c r="F1449" s="185"/>
      <c r="G1449" s="185"/>
      <c r="H1449" s="185"/>
      <c r="I1449" s="185"/>
      <c r="J1449" s="185"/>
      <c r="K1449" s="185"/>
      <c r="L1449" s="185"/>
      <c r="M1449" s="185"/>
      <c r="N1449" s="185"/>
      <c r="O1449" s="185"/>
    </row>
    <row r="1450" spans="1:15" x14ac:dyDescent="0.3">
      <c r="A1450" s="185"/>
      <c r="B1450" s="185"/>
      <c r="C1450" s="185"/>
      <c r="D1450" s="185"/>
      <c r="E1450" s="185"/>
      <c r="F1450" s="185"/>
      <c r="G1450" s="185"/>
      <c r="H1450" s="185"/>
      <c r="I1450" s="185"/>
      <c r="J1450" s="185"/>
      <c r="K1450" s="185"/>
      <c r="L1450" s="185"/>
      <c r="M1450" s="185"/>
      <c r="N1450" s="185"/>
      <c r="O1450" s="185"/>
    </row>
    <row r="1451" spans="1:15" x14ac:dyDescent="0.3">
      <c r="A1451" s="185"/>
      <c r="B1451" s="185"/>
      <c r="C1451" s="185"/>
      <c r="D1451" s="185"/>
      <c r="E1451" s="185"/>
      <c r="F1451" s="185"/>
      <c r="G1451" s="185"/>
      <c r="H1451" s="185"/>
      <c r="I1451" s="185"/>
      <c r="J1451" s="185"/>
      <c r="K1451" s="185"/>
      <c r="L1451" s="185"/>
      <c r="M1451" s="185"/>
      <c r="N1451" s="185"/>
      <c r="O1451" s="185"/>
    </row>
    <row r="1452" spans="1:15" x14ac:dyDescent="0.3">
      <c r="A1452" s="185"/>
      <c r="B1452" s="185"/>
      <c r="C1452" s="185"/>
      <c r="D1452" s="185"/>
      <c r="E1452" s="185"/>
      <c r="F1452" s="185"/>
      <c r="G1452" s="185"/>
      <c r="H1452" s="185"/>
      <c r="I1452" s="185"/>
      <c r="J1452" s="185"/>
      <c r="K1452" s="185"/>
      <c r="L1452" s="185"/>
      <c r="M1452" s="185"/>
      <c r="N1452" s="185"/>
      <c r="O1452" s="185"/>
    </row>
    <row r="1453" spans="1:15" x14ac:dyDescent="0.3">
      <c r="A1453" s="185"/>
      <c r="B1453" s="185"/>
      <c r="C1453" s="185"/>
      <c r="D1453" s="185"/>
      <c r="E1453" s="185"/>
      <c r="F1453" s="185"/>
      <c r="G1453" s="185"/>
      <c r="H1453" s="185"/>
      <c r="I1453" s="185"/>
      <c r="J1453" s="185"/>
      <c r="K1453" s="185"/>
      <c r="L1453" s="185"/>
      <c r="M1453" s="185"/>
      <c r="N1453" s="185"/>
      <c r="O1453" s="185"/>
    </row>
    <row r="1454" spans="1:15" x14ac:dyDescent="0.3">
      <c r="A1454" s="185"/>
      <c r="B1454" s="185"/>
      <c r="C1454" s="185"/>
      <c r="D1454" s="185"/>
      <c r="E1454" s="185"/>
      <c r="F1454" s="185"/>
      <c r="G1454" s="185"/>
      <c r="H1454" s="185"/>
      <c r="I1454" s="185"/>
      <c r="J1454" s="185"/>
      <c r="K1454" s="185"/>
      <c r="L1454" s="185"/>
      <c r="M1454" s="185"/>
      <c r="N1454" s="185"/>
      <c r="O1454" s="185"/>
    </row>
    <row r="1455" spans="1:15" x14ac:dyDescent="0.3">
      <c r="A1455" s="185"/>
      <c r="B1455" s="185"/>
      <c r="C1455" s="185"/>
      <c r="D1455" s="185"/>
      <c r="E1455" s="185"/>
      <c r="F1455" s="185"/>
      <c r="G1455" s="185"/>
      <c r="H1455" s="185"/>
      <c r="I1455" s="185"/>
      <c r="J1455" s="185"/>
      <c r="K1455" s="185"/>
      <c r="L1455" s="185"/>
      <c r="M1455" s="185"/>
      <c r="N1455" s="185"/>
      <c r="O1455" s="185"/>
    </row>
    <row r="1456" spans="1:15" x14ac:dyDescent="0.3">
      <c r="A1456" s="185"/>
      <c r="B1456" s="185"/>
      <c r="C1456" s="185"/>
      <c r="D1456" s="185"/>
      <c r="E1456" s="185"/>
      <c r="F1456" s="185"/>
      <c r="G1456" s="185"/>
      <c r="H1456" s="185"/>
      <c r="I1456" s="185"/>
      <c r="J1456" s="185"/>
      <c r="K1456" s="185"/>
      <c r="L1456" s="185"/>
      <c r="M1456" s="185"/>
      <c r="N1456" s="185"/>
      <c r="O1456" s="185"/>
    </row>
    <row r="1457" spans="1:15" x14ac:dyDescent="0.3">
      <c r="A1457" s="185"/>
      <c r="B1457" s="185"/>
      <c r="C1457" s="185"/>
      <c r="D1457" s="185"/>
      <c r="E1457" s="185"/>
      <c r="F1457" s="185"/>
      <c r="G1457" s="185"/>
      <c r="H1457" s="185"/>
      <c r="I1457" s="185"/>
      <c r="J1457" s="185"/>
      <c r="K1457" s="185"/>
      <c r="L1457" s="185"/>
      <c r="M1457" s="185"/>
      <c r="N1457" s="185"/>
      <c r="O1457" s="185"/>
    </row>
    <row r="1458" spans="1:15" x14ac:dyDescent="0.3">
      <c r="A1458" s="185"/>
      <c r="B1458" s="185"/>
      <c r="C1458" s="185"/>
      <c r="D1458" s="185"/>
      <c r="E1458" s="185"/>
      <c r="F1458" s="185"/>
      <c r="G1458" s="185"/>
      <c r="H1458" s="185"/>
      <c r="I1458" s="185"/>
      <c r="J1458" s="185"/>
      <c r="K1458" s="185"/>
      <c r="L1458" s="185"/>
      <c r="M1458" s="185"/>
      <c r="N1458" s="185"/>
      <c r="O1458" s="185"/>
    </row>
    <row r="1459" spans="1:15" x14ac:dyDescent="0.3">
      <c r="A1459" s="185"/>
      <c r="B1459" s="185"/>
      <c r="C1459" s="185"/>
      <c r="D1459" s="185"/>
      <c r="E1459" s="185"/>
      <c r="F1459" s="185"/>
      <c r="G1459" s="185"/>
      <c r="H1459" s="185"/>
      <c r="I1459" s="185"/>
      <c r="J1459" s="185"/>
      <c r="K1459" s="185"/>
      <c r="L1459" s="185"/>
      <c r="M1459" s="185"/>
      <c r="N1459" s="185"/>
      <c r="O1459" s="185"/>
    </row>
    <row r="1460" spans="1:15" x14ac:dyDescent="0.3">
      <c r="A1460" s="185"/>
      <c r="B1460" s="185"/>
      <c r="C1460" s="185"/>
      <c r="D1460" s="185"/>
      <c r="E1460" s="185"/>
      <c r="F1460" s="185"/>
      <c r="G1460" s="185"/>
      <c r="H1460" s="185"/>
      <c r="I1460" s="185"/>
      <c r="J1460" s="185"/>
      <c r="K1460" s="185"/>
      <c r="L1460" s="185"/>
      <c r="M1460" s="185"/>
      <c r="N1460" s="185"/>
      <c r="O1460" s="185"/>
    </row>
    <row r="1461" spans="1:15" x14ac:dyDescent="0.3">
      <c r="A1461" s="185"/>
      <c r="B1461" s="185"/>
      <c r="C1461" s="185"/>
      <c r="D1461" s="185"/>
      <c r="E1461" s="185"/>
      <c r="F1461" s="185"/>
      <c r="G1461" s="185"/>
      <c r="H1461" s="185"/>
      <c r="I1461" s="185"/>
      <c r="J1461" s="185"/>
      <c r="K1461" s="185"/>
      <c r="L1461" s="185"/>
      <c r="M1461" s="185"/>
      <c r="N1461" s="185"/>
      <c r="O1461" s="185"/>
    </row>
    <row r="1462" spans="1:15" x14ac:dyDescent="0.3">
      <c r="A1462" s="185"/>
      <c r="B1462" s="185"/>
      <c r="C1462" s="185"/>
      <c r="D1462" s="185"/>
      <c r="E1462" s="185"/>
      <c r="F1462" s="185"/>
      <c r="G1462" s="185"/>
      <c r="H1462" s="185"/>
      <c r="I1462" s="185"/>
      <c r="J1462" s="185"/>
      <c r="K1462" s="185"/>
      <c r="L1462" s="185"/>
      <c r="M1462" s="185"/>
      <c r="N1462" s="185"/>
      <c r="O1462" s="185"/>
    </row>
    <row r="1463" spans="1:15" x14ac:dyDescent="0.3">
      <c r="A1463" s="185"/>
      <c r="B1463" s="185"/>
      <c r="C1463" s="185"/>
      <c r="D1463" s="185"/>
      <c r="E1463" s="185"/>
      <c r="F1463" s="185"/>
      <c r="G1463" s="185"/>
      <c r="H1463" s="185"/>
      <c r="I1463" s="185"/>
      <c r="J1463" s="185"/>
      <c r="K1463" s="185"/>
      <c r="L1463" s="185"/>
      <c r="M1463" s="185"/>
      <c r="N1463" s="185"/>
      <c r="O1463" s="185"/>
    </row>
    <row r="1464" spans="1:15" x14ac:dyDescent="0.3">
      <c r="A1464" s="185"/>
      <c r="B1464" s="185"/>
      <c r="C1464" s="185"/>
      <c r="D1464" s="185"/>
      <c r="E1464" s="185"/>
      <c r="F1464" s="185"/>
      <c r="G1464" s="185"/>
      <c r="H1464" s="185"/>
      <c r="I1464" s="185"/>
      <c r="J1464" s="185"/>
      <c r="K1464" s="185"/>
      <c r="L1464" s="185"/>
      <c r="M1464" s="185"/>
      <c r="N1464" s="185"/>
      <c r="O1464" s="185"/>
    </row>
    <row r="1465" spans="1:15" x14ac:dyDescent="0.3">
      <c r="A1465" s="185"/>
      <c r="B1465" s="185"/>
      <c r="C1465" s="185"/>
      <c r="D1465" s="185"/>
      <c r="E1465" s="185"/>
      <c r="F1465" s="185"/>
      <c r="G1465" s="185"/>
      <c r="H1465" s="185"/>
      <c r="I1465" s="185"/>
      <c r="J1465" s="185"/>
      <c r="K1465" s="185"/>
      <c r="L1465" s="185"/>
      <c r="M1465" s="185"/>
      <c r="N1465" s="185"/>
      <c r="O1465" s="185"/>
    </row>
    <row r="1466" spans="1:15" x14ac:dyDescent="0.3">
      <c r="A1466" s="185"/>
      <c r="B1466" s="185"/>
      <c r="C1466" s="185"/>
      <c r="D1466" s="185"/>
      <c r="E1466" s="185"/>
      <c r="F1466" s="185"/>
      <c r="G1466" s="185"/>
      <c r="H1466" s="185"/>
      <c r="I1466" s="185"/>
      <c r="J1466" s="185"/>
      <c r="K1466" s="185"/>
      <c r="L1466" s="185"/>
      <c r="M1466" s="185"/>
      <c r="N1466" s="185"/>
      <c r="O1466" s="185"/>
    </row>
    <row r="1467" spans="1:15" x14ac:dyDescent="0.3">
      <c r="A1467" s="185"/>
      <c r="B1467" s="185"/>
      <c r="C1467" s="185"/>
      <c r="D1467" s="185"/>
      <c r="E1467" s="185"/>
      <c r="F1467" s="185"/>
      <c r="G1467" s="185"/>
      <c r="H1467" s="185"/>
      <c r="I1467" s="185"/>
      <c r="J1467" s="185"/>
      <c r="K1467" s="185"/>
      <c r="L1467" s="185"/>
      <c r="M1467" s="185"/>
      <c r="N1467" s="185"/>
      <c r="O1467" s="185"/>
    </row>
    <row r="1468" spans="1:15" x14ac:dyDescent="0.3">
      <c r="A1468" s="185"/>
      <c r="B1468" s="185"/>
      <c r="C1468" s="185"/>
      <c r="D1468" s="185"/>
      <c r="E1468" s="185"/>
      <c r="F1468" s="185"/>
      <c r="G1468" s="185"/>
      <c r="H1468" s="185"/>
      <c r="I1468" s="185"/>
      <c r="J1468" s="185"/>
      <c r="K1468" s="185"/>
      <c r="L1468" s="185"/>
      <c r="M1468" s="185"/>
      <c r="N1468" s="185"/>
      <c r="O1468" s="185"/>
    </row>
    <row r="1469" spans="1:15" x14ac:dyDescent="0.3">
      <c r="A1469" s="185"/>
      <c r="B1469" s="185"/>
      <c r="C1469" s="185"/>
      <c r="D1469" s="185"/>
      <c r="E1469" s="185"/>
      <c r="F1469" s="185"/>
      <c r="G1469" s="185"/>
      <c r="H1469" s="185"/>
      <c r="I1469" s="185"/>
      <c r="J1469" s="185"/>
      <c r="K1469" s="185"/>
      <c r="L1469" s="185"/>
      <c r="M1469" s="185"/>
      <c r="N1469" s="185"/>
      <c r="O1469" s="185"/>
    </row>
    <row r="1470" spans="1:15" x14ac:dyDescent="0.3">
      <c r="A1470" s="185"/>
      <c r="B1470" s="185"/>
      <c r="C1470" s="185"/>
      <c r="D1470" s="185"/>
      <c r="E1470" s="185"/>
      <c r="F1470" s="185"/>
      <c r="G1470" s="185"/>
      <c r="H1470" s="185"/>
      <c r="I1470" s="185"/>
      <c r="J1470" s="185"/>
      <c r="K1470" s="185"/>
      <c r="L1470" s="185"/>
      <c r="M1470" s="185"/>
      <c r="N1470" s="185"/>
      <c r="O1470" s="185"/>
    </row>
    <row r="1471" spans="1:15" x14ac:dyDescent="0.3">
      <c r="A1471" s="185"/>
      <c r="B1471" s="185"/>
      <c r="C1471" s="185"/>
      <c r="D1471" s="185"/>
      <c r="E1471" s="185"/>
      <c r="F1471" s="185"/>
      <c r="G1471" s="185"/>
      <c r="H1471" s="185"/>
      <c r="I1471" s="185"/>
      <c r="J1471" s="185"/>
      <c r="K1471" s="185"/>
      <c r="L1471" s="185"/>
      <c r="M1471" s="185"/>
      <c r="N1471" s="185"/>
      <c r="O1471" s="185"/>
    </row>
    <row r="1472" spans="1:15" x14ac:dyDescent="0.3">
      <c r="A1472" s="185"/>
      <c r="B1472" s="185"/>
      <c r="C1472" s="185"/>
      <c r="D1472" s="185"/>
      <c r="E1472" s="185"/>
      <c r="F1472" s="185"/>
      <c r="G1472" s="185"/>
      <c r="H1472" s="185"/>
      <c r="I1472" s="185"/>
      <c r="J1472" s="185"/>
      <c r="K1472" s="185"/>
      <c r="L1472" s="185"/>
      <c r="M1472" s="185"/>
      <c r="N1472" s="185"/>
      <c r="O1472" s="185"/>
    </row>
    <row r="1473" spans="1:15" x14ac:dyDescent="0.3">
      <c r="A1473" s="185"/>
      <c r="B1473" s="185"/>
      <c r="C1473" s="185"/>
      <c r="D1473" s="185"/>
      <c r="E1473" s="185"/>
      <c r="F1473" s="185"/>
      <c r="G1473" s="185"/>
      <c r="H1473" s="185"/>
      <c r="I1473" s="185"/>
      <c r="J1473" s="185"/>
      <c r="K1473" s="185"/>
      <c r="L1473" s="185"/>
      <c r="M1473" s="185"/>
      <c r="N1473" s="185"/>
      <c r="O1473" s="185"/>
    </row>
    <row r="1474" spans="1:15" x14ac:dyDescent="0.3">
      <c r="A1474" s="185"/>
      <c r="B1474" s="185"/>
      <c r="C1474" s="185"/>
      <c r="D1474" s="185"/>
      <c r="E1474" s="185"/>
      <c r="F1474" s="185"/>
      <c r="G1474" s="185"/>
      <c r="H1474" s="185"/>
      <c r="I1474" s="185"/>
      <c r="J1474" s="185"/>
      <c r="K1474" s="185"/>
      <c r="L1474" s="185"/>
      <c r="M1474" s="185"/>
      <c r="N1474" s="185"/>
      <c r="O1474" s="185"/>
    </row>
    <row r="1475" spans="1:15" x14ac:dyDescent="0.3">
      <c r="A1475" s="185"/>
      <c r="B1475" s="185"/>
      <c r="C1475" s="185"/>
      <c r="D1475" s="185"/>
      <c r="E1475" s="185"/>
      <c r="F1475" s="185"/>
      <c r="G1475" s="185"/>
      <c r="H1475" s="185"/>
      <c r="I1475" s="185"/>
      <c r="J1475" s="185"/>
      <c r="K1475" s="185"/>
      <c r="L1475" s="185"/>
      <c r="M1475" s="185"/>
      <c r="N1475" s="185"/>
      <c r="O1475" s="185"/>
    </row>
    <row r="1476" spans="1:15" x14ac:dyDescent="0.3">
      <c r="A1476" s="185"/>
      <c r="B1476" s="185"/>
      <c r="C1476" s="185"/>
      <c r="D1476" s="185"/>
      <c r="E1476" s="185"/>
      <c r="F1476" s="185"/>
      <c r="G1476" s="185"/>
      <c r="H1476" s="185"/>
      <c r="I1476" s="185"/>
      <c r="J1476" s="185"/>
      <c r="K1476" s="185"/>
      <c r="L1476" s="185"/>
      <c r="M1476" s="185"/>
      <c r="N1476" s="185"/>
      <c r="O1476" s="185"/>
    </row>
    <row r="1477" spans="1:15" x14ac:dyDescent="0.3">
      <c r="A1477" s="185"/>
      <c r="B1477" s="185"/>
      <c r="C1477" s="185"/>
      <c r="D1477" s="185"/>
      <c r="E1477" s="185"/>
      <c r="F1477" s="185"/>
      <c r="G1477" s="185"/>
      <c r="H1477" s="185"/>
      <c r="I1477" s="185"/>
      <c r="J1477" s="185"/>
      <c r="K1477" s="185"/>
      <c r="L1477" s="185"/>
      <c r="M1477" s="185"/>
      <c r="N1477" s="185"/>
      <c r="O1477" s="185"/>
    </row>
    <row r="1478" spans="1:15" x14ac:dyDescent="0.3">
      <c r="A1478" s="185"/>
      <c r="B1478" s="185"/>
      <c r="C1478" s="185"/>
      <c r="D1478" s="185"/>
      <c r="E1478" s="185"/>
      <c r="F1478" s="185"/>
      <c r="G1478" s="185"/>
      <c r="H1478" s="185"/>
      <c r="I1478" s="185"/>
      <c r="J1478" s="185"/>
      <c r="K1478" s="185"/>
      <c r="L1478" s="185"/>
      <c r="M1478" s="185"/>
      <c r="N1478" s="185"/>
      <c r="O1478" s="185"/>
    </row>
    <row r="1479" spans="1:15" x14ac:dyDescent="0.3">
      <c r="A1479" s="185"/>
      <c r="B1479" s="185"/>
      <c r="C1479" s="185"/>
      <c r="D1479" s="185"/>
      <c r="E1479" s="185"/>
      <c r="F1479" s="185"/>
      <c r="G1479" s="185"/>
      <c r="H1479" s="185"/>
      <c r="I1479" s="185"/>
      <c r="J1479" s="185"/>
      <c r="K1479" s="185"/>
      <c r="L1479" s="185"/>
      <c r="M1479" s="185"/>
      <c r="N1479" s="185"/>
      <c r="O1479" s="185"/>
    </row>
    <row r="1480" spans="1:15" x14ac:dyDescent="0.3">
      <c r="A1480" s="185"/>
      <c r="B1480" s="185"/>
      <c r="C1480" s="185"/>
      <c r="D1480" s="185"/>
      <c r="E1480" s="185"/>
      <c r="F1480" s="185"/>
      <c r="G1480" s="185"/>
      <c r="H1480" s="185"/>
      <c r="I1480" s="185"/>
      <c r="J1480" s="185"/>
      <c r="K1480" s="185"/>
      <c r="L1480" s="185"/>
      <c r="M1480" s="185"/>
      <c r="N1480" s="185"/>
      <c r="O1480" s="185"/>
    </row>
    <row r="1481" spans="1:15" x14ac:dyDescent="0.3">
      <c r="A1481" s="185"/>
      <c r="B1481" s="185"/>
      <c r="C1481" s="185"/>
      <c r="D1481" s="185"/>
      <c r="E1481" s="185"/>
      <c r="F1481" s="185"/>
      <c r="G1481" s="185"/>
      <c r="H1481" s="185"/>
      <c r="I1481" s="185"/>
      <c r="J1481" s="185"/>
      <c r="K1481" s="185"/>
      <c r="L1481" s="185"/>
      <c r="M1481" s="185"/>
      <c r="N1481" s="185"/>
      <c r="O1481" s="185"/>
    </row>
    <row r="1482" spans="1:15" x14ac:dyDescent="0.3">
      <c r="A1482" s="185"/>
      <c r="B1482" s="185"/>
      <c r="C1482" s="185"/>
      <c r="D1482" s="185"/>
      <c r="E1482" s="185"/>
      <c r="F1482" s="185"/>
      <c r="G1482" s="185"/>
      <c r="H1482" s="185"/>
      <c r="I1482" s="185"/>
      <c r="J1482" s="185"/>
      <c r="K1482" s="185"/>
      <c r="L1482" s="185"/>
      <c r="M1482" s="185"/>
      <c r="N1482" s="185"/>
      <c r="O1482" s="185"/>
    </row>
    <row r="1483" spans="1:15" x14ac:dyDescent="0.3">
      <c r="A1483" s="185"/>
      <c r="B1483" s="185"/>
      <c r="C1483" s="185"/>
      <c r="D1483" s="185"/>
      <c r="E1483" s="185"/>
      <c r="F1483" s="185"/>
      <c r="G1483" s="185"/>
      <c r="H1483" s="185"/>
      <c r="I1483" s="185"/>
      <c r="J1483" s="185"/>
      <c r="K1483" s="185"/>
      <c r="L1483" s="185"/>
      <c r="M1483" s="185"/>
      <c r="N1483" s="185"/>
      <c r="O1483" s="185"/>
    </row>
    <row r="1484" spans="1:15" x14ac:dyDescent="0.3">
      <c r="A1484" s="185"/>
      <c r="B1484" s="185"/>
      <c r="C1484" s="185"/>
      <c r="D1484" s="185"/>
      <c r="E1484" s="185"/>
      <c r="F1484" s="185"/>
      <c r="G1484" s="185"/>
      <c r="H1484" s="185"/>
      <c r="I1484" s="185"/>
      <c r="J1484" s="185"/>
      <c r="K1484" s="185"/>
      <c r="L1484" s="185"/>
      <c r="M1484" s="185"/>
      <c r="N1484" s="185"/>
      <c r="O1484" s="185"/>
    </row>
    <row r="1485" spans="1:15" x14ac:dyDescent="0.3">
      <c r="A1485" s="185"/>
      <c r="B1485" s="185"/>
      <c r="C1485" s="185"/>
      <c r="D1485" s="185"/>
      <c r="E1485" s="185"/>
      <c r="F1485" s="185"/>
      <c r="G1485" s="185"/>
      <c r="H1485" s="185"/>
      <c r="I1485" s="185"/>
      <c r="J1485" s="185"/>
      <c r="K1485" s="185"/>
      <c r="L1485" s="185"/>
      <c r="M1485" s="185"/>
      <c r="N1485" s="185"/>
      <c r="O1485" s="185"/>
    </row>
    <row r="1486" spans="1:15" x14ac:dyDescent="0.3">
      <c r="A1486" s="185"/>
      <c r="B1486" s="185"/>
      <c r="C1486" s="185"/>
      <c r="D1486" s="185"/>
      <c r="E1486" s="185"/>
      <c r="F1486" s="185"/>
      <c r="G1486" s="185"/>
      <c r="H1486" s="185"/>
      <c r="I1486" s="185"/>
      <c r="J1486" s="185"/>
      <c r="K1486" s="185"/>
      <c r="L1486" s="185"/>
      <c r="M1486" s="185"/>
      <c r="N1486" s="185"/>
      <c r="O1486" s="185"/>
    </row>
    <row r="1487" spans="1:15" x14ac:dyDescent="0.3">
      <c r="A1487" s="185"/>
      <c r="B1487" s="185"/>
      <c r="C1487" s="185"/>
      <c r="D1487" s="185"/>
      <c r="E1487" s="185"/>
      <c r="F1487" s="185"/>
      <c r="G1487" s="185"/>
      <c r="H1487" s="185"/>
      <c r="I1487" s="185"/>
      <c r="J1487" s="185"/>
      <c r="K1487" s="185"/>
      <c r="L1487" s="185"/>
      <c r="M1487" s="185"/>
      <c r="N1487" s="185"/>
      <c r="O1487" s="185"/>
    </row>
    <row r="1488" spans="1:15" x14ac:dyDescent="0.3">
      <c r="A1488" s="185"/>
      <c r="B1488" s="185"/>
      <c r="C1488" s="185"/>
      <c r="D1488" s="185"/>
      <c r="E1488" s="185"/>
      <c r="F1488" s="185"/>
      <c r="G1488" s="185"/>
      <c r="H1488" s="185"/>
      <c r="I1488" s="185"/>
      <c r="J1488" s="185"/>
      <c r="K1488" s="185"/>
      <c r="L1488" s="185"/>
      <c r="M1488" s="185"/>
      <c r="N1488" s="185"/>
      <c r="O1488" s="185"/>
    </row>
    <row r="1489" spans="1:15" x14ac:dyDescent="0.3">
      <c r="A1489" s="185"/>
      <c r="B1489" s="185"/>
      <c r="C1489" s="185"/>
      <c r="D1489" s="185"/>
      <c r="E1489" s="185"/>
      <c r="F1489" s="185"/>
      <c r="G1489" s="185"/>
      <c r="H1489" s="185"/>
      <c r="I1489" s="185"/>
      <c r="J1489" s="185"/>
      <c r="K1489" s="185"/>
      <c r="L1489" s="185"/>
      <c r="M1489" s="185"/>
      <c r="N1489" s="185"/>
      <c r="O1489" s="185"/>
    </row>
    <row r="1490" spans="1:15" x14ac:dyDescent="0.3">
      <c r="A1490" s="185"/>
      <c r="B1490" s="185"/>
      <c r="C1490" s="185"/>
      <c r="D1490" s="185"/>
      <c r="E1490" s="185"/>
      <c r="F1490" s="185"/>
      <c r="G1490" s="185"/>
      <c r="H1490" s="185"/>
      <c r="I1490" s="185"/>
      <c r="J1490" s="185"/>
      <c r="K1490" s="185"/>
      <c r="L1490" s="185"/>
      <c r="M1490" s="185"/>
      <c r="N1490" s="185"/>
      <c r="O1490" s="185"/>
    </row>
    <row r="1491" spans="1:15" x14ac:dyDescent="0.3">
      <c r="A1491" s="185"/>
      <c r="B1491" s="185"/>
      <c r="C1491" s="185"/>
      <c r="D1491" s="185"/>
      <c r="E1491" s="185"/>
      <c r="F1491" s="185"/>
      <c r="G1491" s="185"/>
      <c r="H1491" s="185"/>
      <c r="I1491" s="185"/>
      <c r="J1491" s="185"/>
      <c r="K1491" s="185"/>
      <c r="L1491" s="185"/>
      <c r="M1491" s="185"/>
      <c r="N1491" s="185"/>
      <c r="O1491" s="185"/>
    </row>
    <row r="1492" spans="1:15" x14ac:dyDescent="0.3">
      <c r="A1492" s="185"/>
      <c r="B1492" s="185"/>
      <c r="C1492" s="185"/>
      <c r="D1492" s="185"/>
      <c r="E1492" s="185"/>
      <c r="F1492" s="185"/>
      <c r="G1492" s="185"/>
      <c r="H1492" s="185"/>
      <c r="I1492" s="185"/>
      <c r="J1492" s="185"/>
      <c r="K1492" s="185"/>
      <c r="L1492" s="185"/>
      <c r="M1492" s="185"/>
      <c r="N1492" s="185"/>
      <c r="O1492" s="185"/>
    </row>
    <row r="1493" spans="1:15" x14ac:dyDescent="0.3">
      <c r="A1493" s="185"/>
      <c r="B1493" s="185"/>
      <c r="C1493" s="185"/>
      <c r="D1493" s="185"/>
      <c r="E1493" s="185"/>
      <c r="F1493" s="185"/>
      <c r="G1493" s="185"/>
      <c r="H1493" s="185"/>
      <c r="I1493" s="185"/>
      <c r="J1493" s="185"/>
      <c r="K1493" s="185"/>
      <c r="L1493" s="185"/>
      <c r="M1493" s="185"/>
      <c r="N1493" s="185"/>
      <c r="O1493" s="185"/>
    </row>
    <row r="1494" spans="1:15" x14ac:dyDescent="0.3">
      <c r="A1494" s="185"/>
      <c r="B1494" s="185"/>
      <c r="C1494" s="185"/>
      <c r="D1494" s="185"/>
      <c r="E1494" s="185"/>
      <c r="F1494" s="185"/>
      <c r="G1494" s="185"/>
      <c r="H1494" s="185"/>
      <c r="I1494" s="185"/>
      <c r="J1494" s="185"/>
      <c r="K1494" s="185"/>
      <c r="L1494" s="185"/>
      <c r="M1494" s="185"/>
      <c r="N1494" s="185"/>
      <c r="O1494" s="185"/>
    </row>
    <row r="1495" spans="1:15" x14ac:dyDescent="0.3">
      <c r="A1495" s="185"/>
      <c r="B1495" s="185"/>
      <c r="C1495" s="185"/>
      <c r="D1495" s="185"/>
      <c r="E1495" s="185"/>
      <c r="F1495" s="185"/>
      <c r="G1495" s="185"/>
      <c r="H1495" s="185"/>
      <c r="I1495" s="185"/>
      <c r="J1495" s="185"/>
      <c r="K1495" s="185"/>
      <c r="L1495" s="185"/>
      <c r="M1495" s="185"/>
      <c r="N1495" s="185"/>
      <c r="O1495" s="185"/>
    </row>
    <row r="1496" spans="1:15" x14ac:dyDescent="0.3">
      <c r="A1496" s="185"/>
      <c r="B1496" s="185"/>
      <c r="C1496" s="185"/>
      <c r="D1496" s="185"/>
      <c r="E1496" s="185"/>
      <c r="F1496" s="185"/>
      <c r="G1496" s="185"/>
      <c r="H1496" s="185"/>
      <c r="I1496" s="185"/>
      <c r="J1496" s="185"/>
      <c r="K1496" s="185"/>
      <c r="L1496" s="185"/>
      <c r="M1496" s="185"/>
      <c r="N1496" s="185"/>
      <c r="O1496" s="185"/>
    </row>
    <row r="1497" spans="1:15" x14ac:dyDescent="0.3">
      <c r="A1497" s="185"/>
      <c r="B1497" s="185"/>
      <c r="C1497" s="185"/>
      <c r="D1497" s="185"/>
      <c r="E1497" s="185"/>
      <c r="F1497" s="185"/>
      <c r="G1497" s="185"/>
      <c r="H1497" s="185"/>
      <c r="I1497" s="185"/>
      <c r="J1497" s="185"/>
      <c r="K1497" s="185"/>
      <c r="L1497" s="185"/>
      <c r="M1497" s="185"/>
      <c r="N1497" s="185"/>
      <c r="O1497" s="185"/>
    </row>
    <row r="1498" spans="1:15" x14ac:dyDescent="0.3">
      <c r="A1498" s="185"/>
      <c r="B1498" s="185"/>
      <c r="C1498" s="185"/>
      <c r="D1498" s="185"/>
      <c r="E1498" s="185"/>
      <c r="F1498" s="185"/>
      <c r="G1498" s="185"/>
      <c r="H1498" s="185"/>
      <c r="I1498" s="185"/>
      <c r="J1498" s="185"/>
      <c r="K1498" s="185"/>
      <c r="L1498" s="185"/>
      <c r="M1498" s="185"/>
      <c r="N1498" s="185"/>
      <c r="O1498" s="185"/>
    </row>
    <row r="1499" spans="1:15" x14ac:dyDescent="0.3">
      <c r="A1499" s="185"/>
      <c r="B1499" s="185"/>
      <c r="C1499" s="185"/>
      <c r="D1499" s="185"/>
      <c r="E1499" s="185"/>
      <c r="F1499" s="185"/>
      <c r="G1499" s="185"/>
      <c r="H1499" s="185"/>
      <c r="I1499" s="185"/>
      <c r="J1499" s="185"/>
      <c r="K1499" s="185"/>
      <c r="L1499" s="185"/>
      <c r="M1499" s="185"/>
      <c r="N1499" s="185"/>
      <c r="O1499" s="185"/>
    </row>
    <row r="1500" spans="1:15" x14ac:dyDescent="0.3">
      <c r="A1500" s="185"/>
      <c r="B1500" s="185"/>
      <c r="C1500" s="185"/>
      <c r="D1500" s="185"/>
      <c r="E1500" s="185"/>
      <c r="F1500" s="185"/>
      <c r="G1500" s="185"/>
      <c r="H1500" s="185"/>
      <c r="I1500" s="185"/>
      <c r="J1500" s="185"/>
      <c r="K1500" s="185"/>
      <c r="L1500" s="185"/>
      <c r="M1500" s="185"/>
      <c r="N1500" s="185"/>
      <c r="O1500" s="185"/>
    </row>
    <row r="1501" spans="1:15" x14ac:dyDescent="0.3">
      <c r="A1501" s="185"/>
      <c r="B1501" s="185"/>
      <c r="C1501" s="185"/>
      <c r="D1501" s="185"/>
      <c r="E1501" s="185"/>
      <c r="F1501" s="185"/>
      <c r="G1501" s="185"/>
      <c r="H1501" s="185"/>
      <c r="I1501" s="185"/>
      <c r="J1501" s="185"/>
      <c r="K1501" s="185"/>
      <c r="L1501" s="185"/>
      <c r="M1501" s="185"/>
      <c r="N1501" s="185"/>
      <c r="O1501" s="185"/>
    </row>
    <row r="1502" spans="1:15" x14ac:dyDescent="0.3">
      <c r="A1502" s="185"/>
      <c r="B1502" s="185"/>
      <c r="C1502" s="185"/>
      <c r="D1502" s="185"/>
      <c r="E1502" s="185"/>
      <c r="F1502" s="185"/>
      <c r="G1502" s="185"/>
      <c r="H1502" s="185"/>
      <c r="I1502" s="185"/>
      <c r="J1502" s="185"/>
      <c r="K1502" s="185"/>
      <c r="L1502" s="185"/>
      <c r="M1502" s="185"/>
      <c r="N1502" s="185"/>
      <c r="O1502" s="185"/>
    </row>
    <row r="1503" spans="1:15" x14ac:dyDescent="0.3">
      <c r="A1503" s="185"/>
      <c r="B1503" s="185"/>
      <c r="C1503" s="185"/>
      <c r="D1503" s="185"/>
      <c r="E1503" s="185"/>
      <c r="F1503" s="185"/>
      <c r="G1503" s="185"/>
      <c r="H1503" s="185"/>
      <c r="I1503" s="185"/>
      <c r="J1503" s="185"/>
      <c r="K1503" s="185"/>
      <c r="L1503" s="185"/>
      <c r="M1503" s="185"/>
      <c r="N1503" s="185"/>
      <c r="O1503" s="185"/>
    </row>
    <row r="1504" spans="1:15" x14ac:dyDescent="0.3">
      <c r="A1504" s="185"/>
      <c r="B1504" s="185"/>
      <c r="C1504" s="185"/>
      <c r="D1504" s="185"/>
      <c r="E1504" s="185"/>
      <c r="F1504" s="185"/>
      <c r="G1504" s="185"/>
      <c r="H1504" s="185"/>
      <c r="I1504" s="185"/>
      <c r="J1504" s="185"/>
      <c r="K1504" s="185"/>
      <c r="L1504" s="185"/>
      <c r="M1504" s="185"/>
      <c r="N1504" s="185"/>
      <c r="O1504" s="185"/>
    </row>
    <row r="1505" spans="1:15" x14ac:dyDescent="0.3">
      <c r="A1505" s="185"/>
      <c r="B1505" s="185"/>
      <c r="C1505" s="185"/>
      <c r="D1505" s="185"/>
      <c r="E1505" s="185"/>
      <c r="F1505" s="185"/>
      <c r="G1505" s="185"/>
      <c r="H1505" s="185"/>
      <c r="I1505" s="185"/>
      <c r="J1505" s="185"/>
      <c r="K1505" s="185"/>
      <c r="L1505" s="185"/>
      <c r="M1505" s="185"/>
      <c r="N1505" s="185"/>
      <c r="O1505" s="185"/>
    </row>
    <row r="1506" spans="1:15" x14ac:dyDescent="0.3">
      <c r="A1506" s="185"/>
      <c r="B1506" s="185"/>
      <c r="C1506" s="185"/>
      <c r="D1506" s="185"/>
      <c r="E1506" s="185"/>
      <c r="F1506" s="185"/>
      <c r="G1506" s="185"/>
      <c r="H1506" s="185"/>
      <c r="I1506" s="185"/>
      <c r="J1506" s="185"/>
      <c r="K1506" s="185"/>
      <c r="L1506" s="185"/>
      <c r="M1506" s="185"/>
      <c r="N1506" s="185"/>
      <c r="O1506" s="185"/>
    </row>
    <row r="1507" spans="1:15" x14ac:dyDescent="0.3">
      <c r="A1507" s="185"/>
      <c r="B1507" s="185"/>
      <c r="C1507" s="185"/>
      <c r="D1507" s="185"/>
      <c r="E1507" s="185"/>
      <c r="F1507" s="185"/>
      <c r="G1507" s="185"/>
      <c r="H1507" s="185"/>
      <c r="I1507" s="185"/>
      <c r="J1507" s="185"/>
      <c r="K1507" s="185"/>
      <c r="L1507" s="185"/>
      <c r="M1507" s="185"/>
      <c r="N1507" s="185"/>
      <c r="O1507" s="185"/>
    </row>
    <row r="1508" spans="1:15" x14ac:dyDescent="0.3">
      <c r="A1508" s="185"/>
      <c r="B1508" s="185"/>
      <c r="C1508" s="185"/>
      <c r="D1508" s="185"/>
      <c r="E1508" s="185"/>
      <c r="F1508" s="185"/>
      <c r="G1508" s="185"/>
      <c r="H1508" s="185"/>
      <c r="I1508" s="185"/>
      <c r="J1508" s="185"/>
      <c r="K1508" s="185"/>
      <c r="L1508" s="185"/>
      <c r="M1508" s="185"/>
      <c r="N1508" s="185"/>
      <c r="O1508" s="185"/>
    </row>
    <row r="1509" spans="1:15" x14ac:dyDescent="0.3">
      <c r="A1509" s="185"/>
      <c r="B1509" s="185"/>
      <c r="C1509" s="185"/>
      <c r="D1509" s="185"/>
      <c r="E1509" s="185"/>
      <c r="F1509" s="185"/>
      <c r="G1509" s="185"/>
      <c r="H1509" s="185"/>
      <c r="I1509" s="185"/>
      <c r="J1509" s="185"/>
      <c r="K1509" s="185"/>
      <c r="L1509" s="185"/>
      <c r="M1509" s="185"/>
      <c r="N1509" s="185"/>
      <c r="O1509" s="185"/>
    </row>
    <row r="1510" spans="1:15" x14ac:dyDescent="0.3">
      <c r="A1510" s="185"/>
      <c r="B1510" s="185"/>
      <c r="C1510" s="185"/>
      <c r="D1510" s="185"/>
      <c r="E1510" s="185"/>
      <c r="F1510" s="185"/>
      <c r="G1510" s="185"/>
      <c r="H1510" s="185"/>
      <c r="I1510" s="185"/>
      <c r="J1510" s="185"/>
      <c r="K1510" s="185"/>
      <c r="L1510" s="185"/>
      <c r="M1510" s="185"/>
      <c r="N1510" s="185"/>
      <c r="O1510" s="185"/>
    </row>
    <row r="1511" spans="1:15" x14ac:dyDescent="0.3">
      <c r="A1511" s="185"/>
      <c r="B1511" s="185"/>
      <c r="C1511" s="185"/>
      <c r="D1511" s="185"/>
      <c r="E1511" s="185"/>
      <c r="F1511" s="185"/>
      <c r="G1511" s="185"/>
      <c r="H1511" s="185"/>
      <c r="I1511" s="185"/>
      <c r="J1511" s="185"/>
      <c r="K1511" s="185"/>
      <c r="L1511" s="185"/>
      <c r="M1511" s="185"/>
      <c r="N1511" s="185"/>
      <c r="O1511" s="185"/>
    </row>
    <row r="1512" spans="1:15" x14ac:dyDescent="0.3">
      <c r="A1512" s="185"/>
      <c r="B1512" s="185"/>
      <c r="C1512" s="185"/>
      <c r="D1512" s="185"/>
      <c r="E1512" s="185"/>
      <c r="F1512" s="185"/>
      <c r="G1512" s="185"/>
      <c r="H1512" s="185"/>
      <c r="I1512" s="185"/>
      <c r="J1512" s="185"/>
      <c r="K1512" s="185"/>
      <c r="L1512" s="185"/>
      <c r="M1512" s="185"/>
      <c r="N1512" s="185"/>
      <c r="O1512" s="185"/>
    </row>
    <row r="1513" spans="1:15" x14ac:dyDescent="0.3">
      <c r="A1513" s="185"/>
      <c r="B1513" s="185"/>
      <c r="C1513" s="185"/>
      <c r="D1513" s="185"/>
      <c r="E1513" s="185"/>
      <c r="F1513" s="185"/>
      <c r="G1513" s="185"/>
      <c r="H1513" s="185"/>
      <c r="I1513" s="185"/>
      <c r="J1513" s="185"/>
      <c r="K1513" s="185"/>
      <c r="L1513" s="185"/>
      <c r="M1513" s="185"/>
      <c r="N1513" s="185"/>
      <c r="O1513" s="185"/>
    </row>
    <row r="1514" spans="1:15" x14ac:dyDescent="0.3">
      <c r="A1514" s="185"/>
      <c r="B1514" s="185"/>
      <c r="C1514" s="185"/>
      <c r="D1514" s="185"/>
      <c r="E1514" s="185"/>
      <c r="F1514" s="185"/>
      <c r="G1514" s="185"/>
      <c r="H1514" s="185"/>
      <c r="I1514" s="185"/>
      <c r="J1514" s="185"/>
      <c r="K1514" s="185"/>
      <c r="L1514" s="185"/>
      <c r="M1514" s="185"/>
      <c r="N1514" s="185"/>
      <c r="O1514" s="185"/>
    </row>
    <row r="1515" spans="1:15" x14ac:dyDescent="0.3">
      <c r="A1515" s="185"/>
      <c r="B1515" s="185"/>
      <c r="C1515" s="185"/>
      <c r="D1515" s="185"/>
      <c r="E1515" s="185"/>
      <c r="F1515" s="185"/>
      <c r="G1515" s="185"/>
      <c r="H1515" s="185"/>
      <c r="I1515" s="185"/>
      <c r="J1515" s="185"/>
      <c r="K1515" s="185"/>
      <c r="L1515" s="185"/>
      <c r="M1515" s="185"/>
      <c r="N1515" s="185"/>
      <c r="O1515" s="185"/>
    </row>
    <row r="1516" spans="1:15" x14ac:dyDescent="0.3">
      <c r="A1516" s="185"/>
      <c r="B1516" s="185"/>
      <c r="C1516" s="185"/>
      <c r="D1516" s="185"/>
      <c r="E1516" s="185"/>
      <c r="F1516" s="185"/>
      <c r="G1516" s="185"/>
      <c r="H1516" s="185"/>
      <c r="I1516" s="185"/>
      <c r="J1516" s="185"/>
      <c r="K1516" s="185"/>
      <c r="L1516" s="185"/>
      <c r="M1516" s="185"/>
      <c r="N1516" s="185"/>
      <c r="O1516" s="185"/>
    </row>
    <row r="1517" spans="1:15" x14ac:dyDescent="0.3">
      <c r="A1517" s="185"/>
      <c r="B1517" s="185"/>
      <c r="C1517" s="185"/>
      <c r="D1517" s="185"/>
      <c r="E1517" s="185"/>
      <c r="F1517" s="185"/>
      <c r="G1517" s="185"/>
      <c r="H1517" s="185"/>
      <c r="I1517" s="185"/>
      <c r="J1517" s="185"/>
      <c r="K1517" s="185"/>
      <c r="L1517" s="185"/>
      <c r="M1517" s="185"/>
      <c r="N1517" s="185"/>
      <c r="O1517" s="185"/>
    </row>
    <row r="1518" spans="1:15" x14ac:dyDescent="0.3">
      <c r="A1518" s="185"/>
      <c r="B1518" s="185"/>
      <c r="C1518" s="185"/>
      <c r="D1518" s="185"/>
      <c r="E1518" s="185"/>
      <c r="F1518" s="185"/>
      <c r="G1518" s="185"/>
      <c r="H1518" s="185"/>
      <c r="I1518" s="185"/>
      <c r="J1518" s="185"/>
      <c r="K1518" s="185"/>
      <c r="L1518" s="185"/>
      <c r="M1518" s="185"/>
      <c r="N1518" s="185"/>
      <c r="O1518" s="185"/>
    </row>
    <row r="1519" spans="1:15" x14ac:dyDescent="0.3">
      <c r="A1519" s="185"/>
      <c r="B1519" s="185"/>
      <c r="C1519" s="185"/>
      <c r="D1519" s="185"/>
      <c r="E1519" s="185"/>
      <c r="F1519" s="185"/>
      <c r="G1519" s="185"/>
      <c r="H1519" s="185"/>
      <c r="I1519" s="185"/>
      <c r="J1519" s="185"/>
      <c r="K1519" s="185"/>
      <c r="L1519" s="185"/>
      <c r="M1519" s="185"/>
      <c r="N1519" s="185"/>
      <c r="O1519" s="185"/>
    </row>
    <row r="1520" spans="1:15" x14ac:dyDescent="0.3">
      <c r="A1520" s="185"/>
      <c r="B1520" s="185"/>
      <c r="C1520" s="185"/>
      <c r="D1520" s="185"/>
      <c r="E1520" s="185"/>
      <c r="F1520" s="185"/>
      <c r="G1520" s="185"/>
      <c r="H1520" s="185"/>
      <c r="I1520" s="185"/>
      <c r="J1520" s="185"/>
      <c r="K1520" s="185"/>
      <c r="L1520" s="185"/>
      <c r="M1520" s="185"/>
      <c r="N1520" s="185"/>
      <c r="O1520" s="185"/>
    </row>
    <row r="1521" spans="1:15" x14ac:dyDescent="0.3">
      <c r="A1521" s="185"/>
      <c r="B1521" s="185"/>
      <c r="C1521" s="185"/>
      <c r="D1521" s="185"/>
      <c r="E1521" s="185"/>
      <c r="F1521" s="185"/>
      <c r="G1521" s="185"/>
      <c r="H1521" s="185"/>
      <c r="I1521" s="185"/>
      <c r="J1521" s="185"/>
      <c r="K1521" s="185"/>
      <c r="L1521" s="185"/>
      <c r="M1521" s="185"/>
      <c r="N1521" s="185"/>
      <c r="O1521" s="185"/>
    </row>
    <row r="1522" spans="1:15" x14ac:dyDescent="0.3">
      <c r="A1522" s="185"/>
      <c r="B1522" s="185"/>
      <c r="C1522" s="185"/>
      <c r="D1522" s="185"/>
      <c r="E1522" s="185"/>
      <c r="F1522" s="185"/>
      <c r="G1522" s="185"/>
      <c r="H1522" s="185"/>
      <c r="I1522" s="185"/>
      <c r="J1522" s="185"/>
      <c r="K1522" s="185"/>
      <c r="L1522" s="185"/>
      <c r="M1522" s="185"/>
      <c r="N1522" s="185"/>
      <c r="O1522" s="185"/>
    </row>
    <row r="1523" spans="1:15" x14ac:dyDescent="0.3">
      <c r="A1523" s="185"/>
      <c r="B1523" s="185"/>
      <c r="C1523" s="185"/>
      <c r="D1523" s="185"/>
      <c r="E1523" s="185"/>
      <c r="F1523" s="185"/>
      <c r="G1523" s="185"/>
      <c r="H1523" s="185"/>
      <c r="I1523" s="185"/>
      <c r="J1523" s="185"/>
      <c r="K1523" s="185"/>
      <c r="L1523" s="185"/>
      <c r="M1523" s="185"/>
      <c r="N1523" s="185"/>
      <c r="O1523" s="185"/>
    </row>
    <row r="1524" spans="1:15" x14ac:dyDescent="0.3">
      <c r="A1524" s="185"/>
      <c r="B1524" s="185"/>
      <c r="C1524" s="185"/>
      <c r="D1524" s="185"/>
      <c r="E1524" s="185"/>
      <c r="F1524" s="185"/>
      <c r="G1524" s="185"/>
      <c r="H1524" s="185"/>
      <c r="I1524" s="185"/>
      <c r="J1524" s="185"/>
      <c r="K1524" s="185"/>
      <c r="L1524" s="185"/>
      <c r="M1524" s="185"/>
      <c r="N1524" s="185"/>
      <c r="O1524" s="185"/>
    </row>
    <row r="1525" spans="1:15" x14ac:dyDescent="0.3">
      <c r="A1525" s="185"/>
      <c r="B1525" s="185"/>
      <c r="C1525" s="185"/>
      <c r="D1525" s="185"/>
      <c r="E1525" s="185"/>
      <c r="F1525" s="185"/>
      <c r="G1525" s="185"/>
      <c r="H1525" s="185"/>
      <c r="I1525" s="185"/>
      <c r="J1525" s="185"/>
      <c r="K1525" s="185"/>
      <c r="L1525" s="185"/>
      <c r="M1525" s="185"/>
      <c r="N1525" s="185"/>
      <c r="O1525" s="185"/>
    </row>
    <row r="1526" spans="1:15" x14ac:dyDescent="0.3">
      <c r="A1526" s="185"/>
      <c r="B1526" s="185"/>
      <c r="C1526" s="185"/>
      <c r="D1526" s="185"/>
      <c r="E1526" s="185"/>
      <c r="F1526" s="185"/>
      <c r="G1526" s="185"/>
      <c r="H1526" s="185"/>
      <c r="I1526" s="185"/>
      <c r="J1526" s="185"/>
      <c r="K1526" s="185"/>
      <c r="L1526" s="185"/>
      <c r="M1526" s="185"/>
      <c r="N1526" s="185"/>
      <c r="O1526" s="185"/>
    </row>
    <row r="1527" spans="1:15" x14ac:dyDescent="0.3">
      <c r="A1527" s="185"/>
      <c r="B1527" s="185"/>
      <c r="C1527" s="185"/>
      <c r="D1527" s="185"/>
      <c r="E1527" s="185"/>
      <c r="F1527" s="185"/>
      <c r="G1527" s="185"/>
      <c r="H1527" s="185"/>
      <c r="I1527" s="185"/>
      <c r="J1527" s="185"/>
      <c r="K1527" s="185"/>
      <c r="L1527" s="185"/>
      <c r="M1527" s="185"/>
      <c r="N1527" s="185"/>
      <c r="O1527" s="185"/>
    </row>
    <row r="1528" spans="1:15" x14ac:dyDescent="0.3">
      <c r="A1528" s="185"/>
      <c r="B1528" s="185"/>
      <c r="C1528" s="185"/>
      <c r="D1528" s="185"/>
      <c r="E1528" s="185"/>
      <c r="F1528" s="185"/>
      <c r="G1528" s="185"/>
      <c r="H1528" s="185"/>
      <c r="I1528" s="185"/>
      <c r="J1528" s="185"/>
      <c r="K1528" s="185"/>
      <c r="L1528" s="185"/>
      <c r="M1528" s="185"/>
      <c r="N1528" s="185"/>
      <c r="O1528" s="185"/>
    </row>
    <row r="1529" spans="1:15" x14ac:dyDescent="0.3">
      <c r="A1529" s="185"/>
      <c r="B1529" s="185"/>
      <c r="C1529" s="185"/>
      <c r="D1529" s="185"/>
      <c r="E1529" s="185"/>
      <c r="F1529" s="185"/>
      <c r="G1529" s="185"/>
      <c r="H1529" s="185"/>
      <c r="I1529" s="185"/>
      <c r="J1529" s="185"/>
      <c r="K1529" s="185"/>
      <c r="L1529" s="185"/>
      <c r="M1529" s="185"/>
      <c r="N1529" s="185"/>
      <c r="O1529" s="185"/>
    </row>
    <row r="1530" spans="1:15" x14ac:dyDescent="0.3">
      <c r="A1530" s="185"/>
      <c r="B1530" s="185"/>
      <c r="C1530" s="185"/>
      <c r="D1530" s="185"/>
      <c r="E1530" s="185"/>
      <c r="F1530" s="185"/>
      <c r="G1530" s="185"/>
      <c r="H1530" s="185"/>
      <c r="I1530" s="185"/>
      <c r="J1530" s="185"/>
      <c r="K1530" s="185"/>
      <c r="L1530" s="185"/>
      <c r="M1530" s="185"/>
      <c r="N1530" s="185"/>
      <c r="O1530" s="185"/>
    </row>
    <row r="1531" spans="1:15" x14ac:dyDescent="0.3">
      <c r="A1531" s="185"/>
      <c r="B1531" s="185"/>
      <c r="C1531" s="185"/>
      <c r="D1531" s="185"/>
      <c r="E1531" s="185"/>
      <c r="F1531" s="185"/>
      <c r="G1531" s="185"/>
      <c r="H1531" s="185"/>
      <c r="I1531" s="185"/>
      <c r="J1531" s="185"/>
      <c r="K1531" s="185"/>
      <c r="L1531" s="185"/>
      <c r="M1531" s="185"/>
      <c r="N1531" s="185"/>
      <c r="O1531" s="185"/>
    </row>
    <row r="1532" spans="1:15" x14ac:dyDescent="0.3">
      <c r="A1532" s="185"/>
      <c r="B1532" s="185"/>
      <c r="C1532" s="185"/>
      <c r="D1532" s="185"/>
      <c r="E1532" s="185"/>
      <c r="F1532" s="185"/>
      <c r="G1532" s="185"/>
      <c r="H1532" s="185"/>
      <c r="I1532" s="185"/>
      <c r="J1532" s="185"/>
      <c r="K1532" s="185"/>
      <c r="L1532" s="185"/>
      <c r="M1532" s="185"/>
      <c r="N1532" s="185"/>
      <c r="O1532" s="185"/>
    </row>
    <row r="1533" spans="1:15" x14ac:dyDescent="0.3">
      <c r="A1533" s="185"/>
      <c r="B1533" s="185"/>
      <c r="C1533" s="185"/>
      <c r="D1533" s="185"/>
      <c r="E1533" s="185"/>
      <c r="F1533" s="185"/>
      <c r="G1533" s="185"/>
      <c r="H1533" s="185"/>
      <c r="I1533" s="185"/>
      <c r="J1533" s="185"/>
      <c r="K1533" s="185"/>
      <c r="L1533" s="185"/>
      <c r="M1533" s="185"/>
      <c r="N1533" s="185"/>
      <c r="O1533" s="185"/>
    </row>
    <row r="1534" spans="1:15" x14ac:dyDescent="0.3">
      <c r="A1534" s="185"/>
      <c r="B1534" s="185"/>
      <c r="C1534" s="185"/>
      <c r="D1534" s="185"/>
      <c r="E1534" s="185"/>
      <c r="F1534" s="185"/>
      <c r="G1534" s="185"/>
      <c r="H1534" s="185"/>
      <c r="I1534" s="185"/>
      <c r="J1534" s="185"/>
      <c r="K1534" s="185"/>
      <c r="L1534" s="185"/>
      <c r="M1534" s="185"/>
      <c r="N1534" s="185"/>
      <c r="O1534" s="185"/>
    </row>
    <row r="1535" spans="1:15" x14ac:dyDescent="0.3">
      <c r="A1535" s="185"/>
      <c r="B1535" s="185"/>
      <c r="C1535" s="185"/>
      <c r="D1535" s="185"/>
      <c r="E1535" s="185"/>
      <c r="F1535" s="185"/>
      <c r="G1535" s="185"/>
      <c r="H1535" s="185"/>
      <c r="I1535" s="185"/>
      <c r="J1535" s="185"/>
      <c r="K1535" s="185"/>
      <c r="L1535" s="185"/>
      <c r="M1535" s="185"/>
      <c r="N1535" s="185"/>
      <c r="O1535" s="185"/>
    </row>
    <row r="1536" spans="1:15" x14ac:dyDescent="0.3">
      <c r="A1536" s="185"/>
      <c r="B1536" s="185"/>
      <c r="C1536" s="185"/>
      <c r="D1536" s="185"/>
      <c r="E1536" s="185"/>
      <c r="F1536" s="185"/>
      <c r="G1536" s="185"/>
      <c r="H1536" s="185"/>
      <c r="I1536" s="185"/>
      <c r="J1536" s="185"/>
      <c r="K1536" s="185"/>
      <c r="L1536" s="185"/>
      <c r="M1536" s="185"/>
      <c r="N1536" s="185"/>
      <c r="O1536" s="185"/>
    </row>
    <row r="1537" spans="1:15" x14ac:dyDescent="0.3">
      <c r="A1537" s="185"/>
      <c r="B1537" s="185"/>
      <c r="C1537" s="185"/>
      <c r="D1537" s="185"/>
      <c r="E1537" s="185"/>
      <c r="F1537" s="185"/>
      <c r="G1537" s="185"/>
      <c r="H1537" s="185"/>
      <c r="I1537" s="185"/>
      <c r="J1537" s="185"/>
      <c r="K1537" s="185"/>
      <c r="L1537" s="185"/>
      <c r="M1537" s="185"/>
      <c r="N1537" s="185"/>
      <c r="O1537" s="185"/>
    </row>
    <row r="1538" spans="1:15" x14ac:dyDescent="0.3">
      <c r="A1538" s="185"/>
      <c r="B1538" s="185"/>
      <c r="C1538" s="185"/>
      <c r="D1538" s="185"/>
      <c r="E1538" s="185"/>
      <c r="F1538" s="185"/>
      <c r="G1538" s="185"/>
      <c r="H1538" s="185"/>
      <c r="I1538" s="185"/>
      <c r="J1538" s="185"/>
      <c r="K1538" s="185"/>
      <c r="L1538" s="185"/>
      <c r="M1538" s="185"/>
      <c r="N1538" s="185"/>
      <c r="O1538" s="185"/>
    </row>
    <row r="1539" spans="1:15" x14ac:dyDescent="0.3">
      <c r="A1539" s="185"/>
      <c r="B1539" s="185"/>
      <c r="C1539" s="185"/>
      <c r="D1539" s="185"/>
      <c r="E1539" s="185"/>
      <c r="F1539" s="185"/>
      <c r="G1539" s="185"/>
      <c r="H1539" s="185"/>
      <c r="I1539" s="185"/>
      <c r="J1539" s="185"/>
      <c r="K1539" s="185"/>
      <c r="L1539" s="185"/>
      <c r="M1539" s="185"/>
      <c r="N1539" s="185"/>
      <c r="O1539" s="185"/>
    </row>
    <row r="1540" spans="1:15" x14ac:dyDescent="0.3">
      <c r="A1540" s="185"/>
      <c r="B1540" s="185"/>
      <c r="C1540" s="185"/>
      <c r="D1540" s="185"/>
      <c r="E1540" s="185"/>
      <c r="F1540" s="185"/>
      <c r="G1540" s="185"/>
      <c r="H1540" s="185"/>
      <c r="I1540" s="185"/>
      <c r="J1540" s="185"/>
      <c r="K1540" s="185"/>
      <c r="L1540" s="185"/>
      <c r="M1540" s="185"/>
      <c r="N1540" s="185"/>
      <c r="O1540" s="185"/>
    </row>
    <row r="1541" spans="1:15" x14ac:dyDescent="0.3">
      <c r="A1541" s="185"/>
      <c r="B1541" s="185"/>
      <c r="C1541" s="185"/>
      <c r="D1541" s="185"/>
      <c r="E1541" s="185"/>
      <c r="F1541" s="185"/>
      <c r="G1541" s="185"/>
      <c r="H1541" s="185"/>
      <c r="I1541" s="185"/>
      <c r="J1541" s="185"/>
      <c r="K1541" s="185"/>
      <c r="L1541" s="185"/>
      <c r="M1541" s="185"/>
      <c r="N1541" s="185"/>
      <c r="O1541" s="185"/>
    </row>
    <row r="1542" spans="1:15" x14ac:dyDescent="0.3">
      <c r="A1542" s="185"/>
      <c r="B1542" s="185"/>
      <c r="C1542" s="185"/>
      <c r="D1542" s="185"/>
      <c r="E1542" s="185"/>
      <c r="F1542" s="185"/>
      <c r="G1542" s="185"/>
      <c r="H1542" s="185"/>
      <c r="I1542" s="185"/>
      <c r="J1542" s="185"/>
      <c r="K1542" s="185"/>
      <c r="L1542" s="185"/>
      <c r="M1542" s="185"/>
      <c r="N1542" s="185"/>
      <c r="O1542" s="185"/>
    </row>
    <row r="1543" spans="1:15" x14ac:dyDescent="0.3">
      <c r="A1543" s="185"/>
      <c r="B1543" s="185"/>
      <c r="C1543" s="185"/>
      <c r="D1543" s="185"/>
      <c r="E1543" s="185"/>
      <c r="F1543" s="185"/>
      <c r="G1543" s="185"/>
      <c r="H1543" s="185"/>
      <c r="I1543" s="185"/>
      <c r="J1543" s="185"/>
      <c r="K1543" s="185"/>
      <c r="L1543" s="185"/>
      <c r="M1543" s="185"/>
      <c r="N1543" s="185"/>
      <c r="O1543" s="185"/>
    </row>
    <row r="1544" spans="1:15" x14ac:dyDescent="0.3">
      <c r="A1544" s="185"/>
      <c r="B1544" s="185"/>
      <c r="C1544" s="185"/>
      <c r="D1544" s="185"/>
      <c r="E1544" s="185"/>
      <c r="F1544" s="185"/>
      <c r="G1544" s="185"/>
      <c r="H1544" s="185"/>
      <c r="I1544" s="185"/>
      <c r="J1544" s="185"/>
      <c r="K1544" s="185"/>
      <c r="L1544" s="185"/>
      <c r="M1544" s="185"/>
      <c r="N1544" s="185"/>
      <c r="O1544" s="185"/>
    </row>
    <row r="1545" spans="1:15" x14ac:dyDescent="0.3">
      <c r="A1545" s="185"/>
      <c r="B1545" s="185"/>
      <c r="C1545" s="185"/>
      <c r="D1545" s="185"/>
      <c r="E1545" s="185"/>
      <c r="F1545" s="185"/>
      <c r="G1545" s="185"/>
      <c r="H1545" s="185"/>
      <c r="I1545" s="185"/>
      <c r="J1545" s="185"/>
      <c r="K1545" s="185"/>
      <c r="L1545" s="185"/>
      <c r="M1545" s="185"/>
      <c r="N1545" s="185"/>
      <c r="O1545" s="185"/>
    </row>
    <row r="1546" spans="1:15" x14ac:dyDescent="0.3">
      <c r="A1546" s="185"/>
      <c r="B1546" s="185"/>
      <c r="C1546" s="185"/>
      <c r="D1546" s="185"/>
      <c r="E1546" s="185"/>
      <c r="F1546" s="185"/>
      <c r="G1546" s="185"/>
      <c r="H1546" s="185"/>
      <c r="I1546" s="185"/>
      <c r="J1546" s="185"/>
      <c r="K1546" s="185"/>
      <c r="L1546" s="185"/>
      <c r="M1546" s="185"/>
      <c r="N1546" s="185"/>
      <c r="O1546" s="185"/>
    </row>
    <row r="1547" spans="1:15" x14ac:dyDescent="0.3">
      <c r="A1547" s="185"/>
      <c r="B1547" s="185"/>
      <c r="C1547" s="185"/>
      <c r="D1547" s="185"/>
      <c r="E1547" s="185"/>
      <c r="F1547" s="185"/>
      <c r="G1547" s="185"/>
      <c r="H1547" s="185"/>
      <c r="I1547" s="185"/>
      <c r="J1547" s="185"/>
      <c r="K1547" s="185"/>
      <c r="L1547" s="185"/>
      <c r="M1547" s="185"/>
      <c r="N1547" s="185"/>
      <c r="O1547" s="185"/>
    </row>
    <row r="1548" spans="1:15" x14ac:dyDescent="0.3">
      <c r="A1548" s="185"/>
      <c r="B1548" s="185"/>
      <c r="C1548" s="185"/>
      <c r="D1548" s="185"/>
      <c r="E1548" s="185"/>
      <c r="F1548" s="185"/>
      <c r="G1548" s="185"/>
      <c r="H1548" s="185"/>
      <c r="I1548" s="185"/>
      <c r="J1548" s="185"/>
      <c r="K1548" s="185"/>
      <c r="L1548" s="185"/>
      <c r="M1548" s="185"/>
      <c r="N1548" s="185"/>
      <c r="O1548" s="185"/>
    </row>
    <row r="1549" spans="1:15" x14ac:dyDescent="0.3">
      <c r="A1549" s="185"/>
      <c r="B1549" s="185"/>
      <c r="C1549" s="185"/>
      <c r="D1549" s="185"/>
      <c r="E1549" s="185"/>
      <c r="F1549" s="185"/>
      <c r="G1549" s="185"/>
      <c r="H1549" s="185"/>
      <c r="I1549" s="185"/>
      <c r="J1549" s="185"/>
      <c r="K1549" s="185"/>
      <c r="L1549" s="185"/>
      <c r="M1549" s="185"/>
      <c r="N1549" s="185"/>
      <c r="O1549" s="185"/>
    </row>
    <row r="1550" spans="1:15" x14ac:dyDescent="0.3">
      <c r="A1550" s="185"/>
      <c r="B1550" s="185"/>
      <c r="C1550" s="185"/>
      <c r="D1550" s="185"/>
      <c r="E1550" s="185"/>
      <c r="F1550" s="185"/>
      <c r="G1550" s="185"/>
      <c r="H1550" s="185"/>
      <c r="I1550" s="185"/>
      <c r="J1550" s="185"/>
      <c r="K1550" s="185"/>
      <c r="L1550" s="185"/>
      <c r="M1550" s="185"/>
      <c r="N1550" s="185"/>
      <c r="O1550" s="185"/>
    </row>
    <row r="1551" spans="1:15" x14ac:dyDescent="0.3">
      <c r="A1551" s="185"/>
      <c r="B1551" s="185"/>
      <c r="C1551" s="185"/>
      <c r="D1551" s="185"/>
      <c r="E1551" s="185"/>
      <c r="F1551" s="185"/>
      <c r="G1551" s="185"/>
      <c r="H1551" s="185"/>
      <c r="I1551" s="185"/>
      <c r="J1551" s="185"/>
      <c r="K1551" s="185"/>
      <c r="L1551" s="185"/>
      <c r="M1551" s="185"/>
      <c r="N1551" s="185"/>
      <c r="O1551" s="185"/>
    </row>
    <row r="1552" spans="1:15" x14ac:dyDescent="0.3">
      <c r="A1552" s="185"/>
      <c r="B1552" s="185"/>
      <c r="C1552" s="185"/>
      <c r="D1552" s="185"/>
      <c r="E1552" s="185"/>
      <c r="F1552" s="185"/>
      <c r="G1552" s="185"/>
      <c r="H1552" s="185"/>
      <c r="I1552" s="185"/>
      <c r="J1552" s="185"/>
      <c r="K1552" s="185"/>
      <c r="L1552" s="185"/>
      <c r="M1552" s="185"/>
      <c r="N1552" s="185"/>
      <c r="O1552" s="185"/>
    </row>
    <row r="1553" spans="1:15" x14ac:dyDescent="0.3">
      <c r="A1553" s="185"/>
      <c r="B1553" s="185"/>
      <c r="C1553" s="185"/>
      <c r="D1553" s="185"/>
      <c r="E1553" s="185"/>
      <c r="F1553" s="185"/>
      <c r="G1553" s="185"/>
      <c r="H1553" s="185"/>
      <c r="I1553" s="185"/>
      <c r="J1553" s="185"/>
      <c r="K1553" s="185"/>
      <c r="L1553" s="185"/>
      <c r="M1553" s="185"/>
      <c r="N1553" s="185"/>
      <c r="O1553" s="185"/>
    </row>
    <row r="1554" spans="1:15" x14ac:dyDescent="0.3">
      <c r="A1554" s="185"/>
      <c r="B1554" s="185"/>
      <c r="C1554" s="185"/>
      <c r="D1554" s="185"/>
      <c r="E1554" s="185"/>
      <c r="F1554" s="185"/>
      <c r="G1554" s="185"/>
      <c r="H1554" s="185"/>
      <c r="I1554" s="185"/>
      <c r="J1554" s="185"/>
      <c r="K1554" s="185"/>
      <c r="L1554" s="185"/>
      <c r="M1554" s="185"/>
      <c r="N1554" s="185"/>
      <c r="O1554" s="185"/>
    </row>
    <row r="1555" spans="1:15" x14ac:dyDescent="0.3">
      <c r="A1555" s="185"/>
      <c r="B1555" s="185"/>
      <c r="C1555" s="185"/>
      <c r="D1555" s="185"/>
      <c r="E1555" s="185"/>
      <c r="F1555" s="185"/>
      <c r="G1555" s="185"/>
      <c r="H1555" s="185"/>
      <c r="I1555" s="185"/>
      <c r="J1555" s="185"/>
      <c r="K1555" s="185"/>
      <c r="L1555" s="185"/>
      <c r="M1555" s="185"/>
      <c r="N1555" s="185"/>
      <c r="O1555" s="185"/>
    </row>
    <row r="1556" spans="1:15" x14ac:dyDescent="0.3">
      <c r="A1556" s="185"/>
      <c r="B1556" s="185"/>
      <c r="C1556" s="185"/>
      <c r="D1556" s="185"/>
      <c r="E1556" s="185"/>
      <c r="F1556" s="185"/>
      <c r="G1556" s="185"/>
      <c r="H1556" s="185"/>
      <c r="I1556" s="185"/>
      <c r="J1556" s="185"/>
      <c r="K1556" s="185"/>
      <c r="L1556" s="185"/>
      <c r="M1556" s="185"/>
      <c r="N1556" s="185"/>
      <c r="O1556" s="185"/>
    </row>
    <row r="1557" spans="1:15" x14ac:dyDescent="0.3">
      <c r="A1557" s="185"/>
      <c r="B1557" s="185"/>
      <c r="C1557" s="185"/>
      <c r="D1557" s="185"/>
      <c r="E1557" s="185"/>
      <c r="F1557" s="185"/>
      <c r="G1557" s="185"/>
      <c r="H1557" s="185"/>
      <c r="I1557" s="185"/>
      <c r="J1557" s="185"/>
      <c r="K1557" s="185"/>
      <c r="L1557" s="185"/>
      <c r="M1557" s="185"/>
      <c r="N1557" s="185"/>
      <c r="O1557" s="185"/>
    </row>
    <row r="1558" spans="1:15" x14ac:dyDescent="0.3">
      <c r="A1558" s="185"/>
      <c r="B1558" s="185"/>
      <c r="C1558" s="185"/>
      <c r="D1558" s="185"/>
      <c r="E1558" s="185"/>
      <c r="F1558" s="185"/>
      <c r="G1558" s="185"/>
      <c r="H1558" s="185"/>
      <c r="I1558" s="185"/>
      <c r="J1558" s="185"/>
      <c r="K1558" s="185"/>
      <c r="L1558" s="185"/>
      <c r="M1558" s="185"/>
      <c r="N1558" s="185"/>
      <c r="O1558" s="185"/>
    </row>
    <row r="1559" spans="1:15" x14ac:dyDescent="0.3">
      <c r="A1559" s="185"/>
      <c r="B1559" s="185"/>
      <c r="C1559" s="185"/>
      <c r="D1559" s="185"/>
      <c r="E1559" s="185"/>
      <c r="F1559" s="185"/>
      <c r="G1559" s="185"/>
      <c r="H1559" s="185"/>
      <c r="I1559" s="185"/>
      <c r="J1559" s="185"/>
      <c r="K1559" s="185"/>
      <c r="L1559" s="185"/>
      <c r="M1559" s="185"/>
      <c r="N1559" s="185"/>
      <c r="O1559" s="185"/>
    </row>
    <row r="1560" spans="1:15" x14ac:dyDescent="0.3">
      <c r="A1560" s="185"/>
      <c r="B1560" s="185"/>
      <c r="C1560" s="185"/>
      <c r="D1560" s="185"/>
      <c r="E1560" s="185"/>
      <c r="F1560" s="185"/>
      <c r="G1560" s="185"/>
      <c r="H1560" s="185"/>
      <c r="I1560" s="185"/>
      <c r="J1560" s="185"/>
      <c r="K1560" s="185"/>
      <c r="L1560" s="185"/>
      <c r="M1560" s="185"/>
      <c r="N1560" s="185"/>
      <c r="O1560" s="185"/>
    </row>
    <row r="1561" spans="1:15" x14ac:dyDescent="0.3">
      <c r="A1561" s="185"/>
      <c r="B1561" s="185"/>
      <c r="C1561" s="185"/>
      <c r="D1561" s="185"/>
      <c r="E1561" s="185"/>
      <c r="F1561" s="185"/>
      <c r="G1561" s="185"/>
      <c r="H1561" s="185"/>
      <c r="I1561" s="185"/>
      <c r="J1561" s="185"/>
      <c r="K1561" s="185"/>
      <c r="L1561" s="185"/>
      <c r="M1561" s="185"/>
      <c r="N1561" s="185"/>
      <c r="O1561" s="185"/>
    </row>
    <row r="1562" spans="1:15" x14ac:dyDescent="0.3">
      <c r="A1562" s="185"/>
      <c r="B1562" s="185"/>
      <c r="C1562" s="185"/>
      <c r="D1562" s="185"/>
      <c r="E1562" s="185"/>
      <c r="F1562" s="185"/>
      <c r="G1562" s="185"/>
      <c r="H1562" s="185"/>
      <c r="I1562" s="185"/>
      <c r="J1562" s="185"/>
      <c r="K1562" s="185"/>
      <c r="L1562" s="185"/>
      <c r="M1562" s="185"/>
      <c r="N1562" s="185"/>
      <c r="O1562" s="185"/>
    </row>
    <row r="1563" spans="1:15" x14ac:dyDescent="0.3">
      <c r="A1563" s="185"/>
      <c r="B1563" s="185"/>
      <c r="C1563" s="185"/>
      <c r="D1563" s="185"/>
      <c r="E1563" s="185"/>
      <c r="F1563" s="185"/>
      <c r="G1563" s="185"/>
      <c r="H1563" s="185"/>
      <c r="I1563" s="185"/>
      <c r="J1563" s="185"/>
      <c r="K1563" s="185"/>
      <c r="L1563" s="185"/>
      <c r="M1563" s="185"/>
      <c r="N1563" s="185"/>
      <c r="O1563" s="185"/>
    </row>
    <row r="1564" spans="1:15" x14ac:dyDescent="0.3">
      <c r="A1564" s="185"/>
      <c r="B1564" s="185"/>
      <c r="C1564" s="185"/>
      <c r="D1564" s="185"/>
      <c r="E1564" s="185"/>
      <c r="F1564" s="185"/>
      <c r="G1564" s="185"/>
      <c r="H1564" s="185"/>
      <c r="I1564" s="185"/>
      <c r="J1564" s="185"/>
      <c r="K1564" s="185"/>
      <c r="L1564" s="185"/>
      <c r="M1564" s="185"/>
      <c r="N1564" s="185"/>
      <c r="O1564" s="185"/>
    </row>
    <row r="1565" spans="1:15" x14ac:dyDescent="0.3">
      <c r="A1565" s="185"/>
      <c r="B1565" s="185"/>
      <c r="C1565" s="185"/>
      <c r="D1565" s="185"/>
      <c r="E1565" s="185"/>
      <c r="F1565" s="185"/>
      <c r="G1565" s="185"/>
      <c r="H1565" s="185"/>
      <c r="I1565" s="185"/>
      <c r="J1565" s="185"/>
      <c r="K1565" s="185"/>
      <c r="L1565" s="185"/>
      <c r="M1565" s="185"/>
      <c r="N1565" s="185"/>
      <c r="O1565" s="185"/>
    </row>
    <row r="1566" spans="1:15" x14ac:dyDescent="0.3">
      <c r="A1566" s="185"/>
      <c r="B1566" s="185"/>
      <c r="C1566" s="185"/>
      <c r="D1566" s="185"/>
      <c r="E1566" s="185"/>
      <c r="F1566" s="185"/>
      <c r="G1566" s="185"/>
      <c r="H1566" s="185"/>
      <c r="I1566" s="185"/>
      <c r="J1566" s="185"/>
      <c r="K1566" s="185"/>
      <c r="L1566" s="185"/>
      <c r="M1566" s="185"/>
      <c r="N1566" s="185"/>
      <c r="O1566" s="185"/>
    </row>
    <row r="1567" spans="1:15" x14ac:dyDescent="0.3">
      <c r="A1567" s="185"/>
      <c r="B1567" s="185"/>
      <c r="C1567" s="185"/>
      <c r="D1567" s="185"/>
      <c r="E1567" s="185"/>
      <c r="F1567" s="185"/>
      <c r="G1567" s="185"/>
      <c r="H1567" s="185"/>
      <c r="I1567" s="185"/>
      <c r="J1567" s="185"/>
      <c r="K1567" s="185"/>
      <c r="L1567" s="185"/>
      <c r="M1567" s="185"/>
      <c r="N1567" s="185"/>
      <c r="O1567" s="185"/>
    </row>
    <row r="1568" spans="1:15" x14ac:dyDescent="0.3">
      <c r="A1568" s="185"/>
      <c r="B1568" s="185"/>
      <c r="C1568" s="185"/>
      <c r="D1568" s="185"/>
      <c r="E1568" s="185"/>
      <c r="F1568" s="185"/>
      <c r="G1568" s="185"/>
      <c r="H1568" s="185"/>
      <c r="I1568" s="185"/>
      <c r="J1568" s="185"/>
      <c r="K1568" s="185"/>
      <c r="L1568" s="185"/>
      <c r="M1568" s="185"/>
      <c r="N1568" s="185"/>
      <c r="O1568" s="185"/>
    </row>
    <row r="1569" spans="1:15" x14ac:dyDescent="0.3">
      <c r="A1569" s="185"/>
      <c r="B1569" s="185"/>
      <c r="C1569" s="185"/>
      <c r="D1569" s="185"/>
      <c r="E1569" s="185"/>
      <c r="F1569" s="185"/>
      <c r="G1569" s="185"/>
      <c r="H1569" s="185"/>
      <c r="I1569" s="185"/>
      <c r="J1569" s="185"/>
      <c r="K1569" s="185"/>
      <c r="L1569" s="185"/>
      <c r="M1569" s="185"/>
      <c r="N1569" s="185"/>
      <c r="O1569" s="185"/>
    </row>
    <row r="1570" spans="1:15" x14ac:dyDescent="0.3">
      <c r="A1570" s="185"/>
      <c r="B1570" s="185"/>
      <c r="C1570" s="185"/>
      <c r="D1570" s="185"/>
      <c r="E1570" s="185"/>
      <c r="F1570" s="185"/>
      <c r="G1570" s="185"/>
      <c r="H1570" s="185"/>
      <c r="I1570" s="185"/>
      <c r="J1570" s="185"/>
      <c r="K1570" s="185"/>
      <c r="L1570" s="185"/>
      <c r="M1570" s="185"/>
      <c r="N1570" s="185"/>
      <c r="O1570" s="185"/>
    </row>
    <row r="1571" spans="1:15" x14ac:dyDescent="0.3">
      <c r="A1571" s="185"/>
      <c r="B1571" s="185"/>
      <c r="C1571" s="185"/>
      <c r="D1571" s="185"/>
      <c r="E1571" s="185"/>
      <c r="F1571" s="185"/>
      <c r="G1571" s="185"/>
      <c r="H1571" s="185"/>
      <c r="I1571" s="185"/>
      <c r="J1571" s="185"/>
      <c r="K1571" s="185"/>
      <c r="L1571" s="185"/>
      <c r="M1571" s="185"/>
      <c r="N1571" s="185"/>
      <c r="O1571" s="185"/>
    </row>
    <row r="1572" spans="1:15" x14ac:dyDescent="0.3">
      <c r="A1572" s="185"/>
      <c r="B1572" s="185"/>
      <c r="C1572" s="185"/>
      <c r="D1572" s="185"/>
      <c r="E1572" s="185"/>
      <c r="F1572" s="185"/>
      <c r="G1572" s="185"/>
      <c r="H1572" s="185"/>
      <c r="I1572" s="185"/>
      <c r="J1572" s="185"/>
      <c r="K1572" s="185"/>
      <c r="L1572" s="185"/>
      <c r="M1572" s="185"/>
      <c r="N1572" s="185"/>
      <c r="O1572" s="185"/>
    </row>
    <row r="1573" spans="1:15" x14ac:dyDescent="0.3">
      <c r="A1573" s="185"/>
      <c r="B1573" s="185"/>
      <c r="C1573" s="185"/>
      <c r="D1573" s="185"/>
      <c r="E1573" s="185"/>
      <c r="F1573" s="185"/>
      <c r="G1573" s="185"/>
      <c r="H1573" s="185"/>
      <c r="I1573" s="185"/>
      <c r="J1573" s="185"/>
      <c r="K1573" s="185"/>
      <c r="L1573" s="185"/>
      <c r="M1573" s="185"/>
      <c r="N1573" s="185"/>
      <c r="O1573" s="185"/>
    </row>
    <row r="1574" spans="1:15" x14ac:dyDescent="0.3">
      <c r="A1574" s="185"/>
      <c r="B1574" s="185"/>
      <c r="C1574" s="185"/>
      <c r="D1574" s="185"/>
      <c r="E1574" s="185"/>
      <c r="F1574" s="185"/>
      <c r="G1574" s="185"/>
      <c r="H1574" s="185"/>
      <c r="I1574" s="185"/>
      <c r="J1574" s="185"/>
      <c r="K1574" s="185"/>
      <c r="L1574" s="185"/>
      <c r="M1574" s="185"/>
      <c r="N1574" s="185"/>
      <c r="O1574" s="185"/>
    </row>
    <row r="1575" spans="1:15" x14ac:dyDescent="0.3">
      <c r="A1575" s="185"/>
      <c r="B1575" s="185"/>
      <c r="C1575" s="185"/>
      <c r="D1575" s="185"/>
      <c r="E1575" s="185"/>
      <c r="F1575" s="185"/>
      <c r="G1575" s="185"/>
      <c r="H1575" s="185"/>
      <c r="I1575" s="185"/>
      <c r="J1575" s="185"/>
      <c r="K1575" s="185"/>
      <c r="L1575" s="185"/>
      <c r="M1575" s="185"/>
      <c r="N1575" s="185"/>
      <c r="O1575" s="185"/>
    </row>
    <row r="1576" spans="1:15" x14ac:dyDescent="0.3">
      <c r="A1576" s="185"/>
      <c r="B1576" s="185"/>
      <c r="C1576" s="185"/>
      <c r="D1576" s="185"/>
      <c r="E1576" s="185"/>
      <c r="F1576" s="185"/>
      <c r="G1576" s="185"/>
      <c r="H1576" s="185"/>
      <c r="I1576" s="185"/>
      <c r="J1576" s="185"/>
      <c r="K1576" s="185"/>
      <c r="L1576" s="185"/>
      <c r="M1576" s="185"/>
      <c r="N1576" s="185"/>
      <c r="O1576" s="185"/>
    </row>
    <row r="1577" spans="1:15" x14ac:dyDescent="0.3">
      <c r="A1577" s="185"/>
      <c r="B1577" s="185"/>
      <c r="C1577" s="185"/>
      <c r="D1577" s="185"/>
      <c r="E1577" s="185"/>
      <c r="F1577" s="185"/>
      <c r="G1577" s="185"/>
      <c r="H1577" s="185"/>
      <c r="I1577" s="185"/>
      <c r="J1577" s="185"/>
      <c r="K1577" s="185"/>
      <c r="L1577" s="185"/>
      <c r="M1577" s="185"/>
      <c r="N1577" s="185"/>
      <c r="O1577" s="185"/>
    </row>
    <row r="1578" spans="1:15" x14ac:dyDescent="0.3">
      <c r="A1578" s="185"/>
      <c r="B1578" s="185"/>
      <c r="C1578" s="185"/>
      <c r="D1578" s="185"/>
      <c r="E1578" s="185"/>
      <c r="F1578" s="185"/>
      <c r="G1578" s="185"/>
      <c r="H1578" s="185"/>
      <c r="I1578" s="185"/>
      <c r="J1578" s="185"/>
      <c r="K1578" s="185"/>
      <c r="L1578" s="185"/>
      <c r="M1578" s="185"/>
      <c r="N1578" s="185"/>
      <c r="O1578" s="185"/>
    </row>
    <row r="1579" spans="1:15" x14ac:dyDescent="0.3">
      <c r="A1579" s="185"/>
      <c r="B1579" s="185"/>
      <c r="C1579" s="185"/>
      <c r="D1579" s="185"/>
      <c r="E1579" s="185"/>
      <c r="F1579" s="185"/>
      <c r="G1579" s="185"/>
      <c r="H1579" s="185"/>
      <c r="I1579" s="185"/>
      <c r="J1579" s="185"/>
      <c r="K1579" s="185"/>
      <c r="L1579" s="185"/>
      <c r="M1579" s="185"/>
      <c r="N1579" s="185"/>
      <c r="O1579" s="185"/>
    </row>
    <row r="1580" spans="1:15" x14ac:dyDescent="0.3">
      <c r="A1580" s="185"/>
      <c r="B1580" s="185"/>
      <c r="C1580" s="185"/>
      <c r="D1580" s="185"/>
      <c r="E1580" s="185"/>
      <c r="F1580" s="185"/>
      <c r="G1580" s="185"/>
      <c r="H1580" s="185"/>
      <c r="I1580" s="185"/>
      <c r="J1580" s="185"/>
      <c r="K1580" s="185"/>
      <c r="L1580" s="185"/>
      <c r="M1580" s="185"/>
      <c r="N1580" s="185"/>
      <c r="O1580" s="185"/>
    </row>
    <row r="1581" spans="1:15" x14ac:dyDescent="0.3">
      <c r="A1581" s="185"/>
      <c r="B1581" s="185"/>
      <c r="C1581" s="185"/>
      <c r="D1581" s="185"/>
      <c r="E1581" s="185"/>
      <c r="F1581" s="185"/>
      <c r="G1581" s="185"/>
      <c r="H1581" s="185"/>
      <c r="I1581" s="185"/>
      <c r="J1581" s="185"/>
      <c r="K1581" s="185"/>
      <c r="L1581" s="185"/>
      <c r="M1581" s="185"/>
      <c r="N1581" s="185"/>
      <c r="O1581" s="185"/>
    </row>
    <row r="1582" spans="1:15" x14ac:dyDescent="0.3">
      <c r="A1582" s="185"/>
      <c r="B1582" s="185"/>
      <c r="C1582" s="185"/>
      <c r="D1582" s="185"/>
      <c r="E1582" s="185"/>
      <c r="F1582" s="185"/>
      <c r="G1582" s="185"/>
      <c r="H1582" s="185"/>
      <c r="I1582" s="185"/>
      <c r="J1582" s="185"/>
      <c r="K1582" s="185"/>
      <c r="L1582" s="185"/>
      <c r="M1582" s="185"/>
      <c r="N1582" s="185"/>
      <c r="O1582" s="185"/>
    </row>
    <row r="1583" spans="1:15" x14ac:dyDescent="0.3">
      <c r="A1583" s="185"/>
      <c r="B1583" s="185"/>
      <c r="C1583" s="185"/>
      <c r="D1583" s="185"/>
      <c r="E1583" s="185"/>
      <c r="F1583" s="185"/>
      <c r="G1583" s="185"/>
      <c r="H1583" s="185"/>
      <c r="I1583" s="185"/>
      <c r="J1583" s="185"/>
      <c r="K1583" s="185"/>
      <c r="L1583" s="185"/>
      <c r="M1583" s="185"/>
      <c r="N1583" s="185"/>
      <c r="O1583" s="185"/>
    </row>
    <row r="1584" spans="1:15" x14ac:dyDescent="0.3">
      <c r="A1584" s="185"/>
      <c r="B1584" s="185"/>
      <c r="C1584" s="185"/>
      <c r="D1584" s="185"/>
      <c r="E1584" s="185"/>
      <c r="F1584" s="185"/>
      <c r="G1584" s="185"/>
      <c r="H1584" s="185"/>
      <c r="I1584" s="185"/>
      <c r="J1584" s="185"/>
      <c r="K1584" s="185"/>
      <c r="L1584" s="185"/>
      <c r="M1584" s="185"/>
      <c r="N1584" s="185"/>
      <c r="O1584" s="185"/>
    </row>
    <row r="1585" spans="1:15" x14ac:dyDescent="0.3">
      <c r="A1585" s="185"/>
      <c r="B1585" s="185"/>
      <c r="C1585" s="185"/>
      <c r="D1585" s="185"/>
      <c r="E1585" s="185"/>
      <c r="F1585" s="185"/>
      <c r="G1585" s="185"/>
      <c r="H1585" s="185"/>
      <c r="I1585" s="185"/>
      <c r="J1585" s="185"/>
      <c r="K1585" s="185"/>
      <c r="L1585" s="185"/>
      <c r="M1585" s="185"/>
      <c r="N1585" s="185"/>
      <c r="O1585" s="185"/>
    </row>
    <row r="1586" spans="1:15" x14ac:dyDescent="0.3">
      <c r="A1586" s="185"/>
      <c r="B1586" s="185"/>
      <c r="C1586" s="185"/>
      <c r="D1586" s="185"/>
      <c r="E1586" s="185"/>
      <c r="F1586" s="185"/>
      <c r="G1586" s="185"/>
      <c r="H1586" s="185"/>
      <c r="I1586" s="185"/>
      <c r="J1586" s="185"/>
      <c r="K1586" s="185"/>
      <c r="L1586" s="185"/>
      <c r="M1586" s="185"/>
      <c r="N1586" s="185"/>
      <c r="O1586" s="185"/>
    </row>
    <row r="1587" spans="1:15" x14ac:dyDescent="0.3">
      <c r="A1587" s="185"/>
      <c r="B1587" s="185"/>
      <c r="C1587" s="185"/>
      <c r="D1587" s="185"/>
      <c r="E1587" s="185"/>
      <c r="F1587" s="185"/>
      <c r="G1587" s="185"/>
      <c r="H1587" s="185"/>
      <c r="I1587" s="185"/>
      <c r="J1587" s="185"/>
      <c r="K1587" s="185"/>
      <c r="L1587" s="185"/>
      <c r="M1587" s="185"/>
      <c r="N1587" s="185"/>
      <c r="O1587" s="185"/>
    </row>
    <row r="1588" spans="1:15" x14ac:dyDescent="0.3">
      <c r="A1588" s="185"/>
      <c r="B1588" s="185"/>
      <c r="C1588" s="185"/>
      <c r="D1588" s="185"/>
      <c r="E1588" s="185"/>
      <c r="F1588" s="185"/>
      <c r="G1588" s="185"/>
      <c r="H1588" s="185"/>
      <c r="I1588" s="185"/>
      <c r="J1588" s="185"/>
      <c r="K1588" s="185"/>
      <c r="L1588" s="185"/>
      <c r="M1588" s="185"/>
      <c r="N1588" s="185"/>
      <c r="O1588" s="185"/>
    </row>
    <row r="1589" spans="1:15" x14ac:dyDescent="0.3">
      <c r="A1589" s="185"/>
      <c r="B1589" s="185"/>
      <c r="C1589" s="185"/>
      <c r="D1589" s="185"/>
      <c r="E1589" s="185"/>
      <c r="F1589" s="185"/>
      <c r="G1589" s="185"/>
      <c r="H1589" s="185"/>
      <c r="I1589" s="185"/>
      <c r="J1589" s="185"/>
      <c r="K1589" s="185"/>
      <c r="L1589" s="185"/>
      <c r="M1589" s="185"/>
      <c r="N1589" s="185"/>
      <c r="O1589" s="185"/>
    </row>
    <row r="1590" spans="1:15" x14ac:dyDescent="0.3">
      <c r="A1590" s="185"/>
      <c r="B1590" s="185"/>
      <c r="C1590" s="185"/>
      <c r="D1590" s="185"/>
      <c r="E1590" s="185"/>
      <c r="F1590" s="185"/>
      <c r="G1590" s="185"/>
      <c r="H1590" s="185"/>
      <c r="I1590" s="185"/>
      <c r="J1590" s="185"/>
      <c r="K1590" s="185"/>
      <c r="L1590" s="185"/>
      <c r="M1590" s="185"/>
      <c r="N1590" s="185"/>
      <c r="O1590" s="185"/>
    </row>
    <row r="1591" spans="1:15" x14ac:dyDescent="0.3">
      <c r="A1591" s="185"/>
      <c r="B1591" s="185"/>
      <c r="C1591" s="185"/>
      <c r="D1591" s="185"/>
      <c r="E1591" s="185"/>
      <c r="F1591" s="185"/>
      <c r="G1591" s="185"/>
      <c r="H1591" s="185"/>
      <c r="I1591" s="185"/>
      <c r="J1591" s="185"/>
      <c r="K1591" s="185"/>
      <c r="L1591" s="185"/>
      <c r="M1591" s="185"/>
      <c r="N1591" s="185"/>
      <c r="O1591" s="185"/>
    </row>
    <row r="1592" spans="1:15" x14ac:dyDescent="0.3">
      <c r="A1592" s="185"/>
      <c r="B1592" s="185"/>
      <c r="C1592" s="185"/>
      <c r="D1592" s="185"/>
      <c r="E1592" s="185"/>
      <c r="F1592" s="185"/>
      <c r="G1592" s="185"/>
      <c r="H1592" s="185"/>
      <c r="I1592" s="185"/>
      <c r="J1592" s="185"/>
      <c r="K1592" s="185"/>
      <c r="L1592" s="185"/>
      <c r="M1592" s="185"/>
      <c r="N1592" s="185"/>
      <c r="O1592" s="185"/>
    </row>
    <row r="1593" spans="1:15" x14ac:dyDescent="0.3">
      <c r="A1593" s="185"/>
      <c r="B1593" s="185"/>
      <c r="C1593" s="185"/>
      <c r="D1593" s="185"/>
      <c r="E1593" s="185"/>
      <c r="F1593" s="185"/>
      <c r="G1593" s="185"/>
      <c r="H1593" s="185"/>
      <c r="I1593" s="185"/>
      <c r="J1593" s="185"/>
      <c r="K1593" s="185"/>
      <c r="L1593" s="185"/>
      <c r="M1593" s="185"/>
      <c r="N1593" s="185"/>
      <c r="O1593" s="185"/>
    </row>
    <row r="1594" spans="1:15" x14ac:dyDescent="0.3">
      <c r="A1594" s="185"/>
      <c r="B1594" s="185"/>
      <c r="C1594" s="185"/>
      <c r="D1594" s="185"/>
      <c r="E1594" s="185"/>
      <c r="F1594" s="185"/>
      <c r="G1594" s="185"/>
      <c r="H1594" s="185"/>
      <c r="I1594" s="185"/>
      <c r="J1594" s="185"/>
      <c r="K1594" s="185"/>
      <c r="L1594" s="185"/>
      <c r="M1594" s="185"/>
      <c r="N1594" s="185"/>
      <c r="O1594" s="185"/>
    </row>
    <row r="1595" spans="1:15" x14ac:dyDescent="0.3">
      <c r="A1595" s="185"/>
      <c r="B1595" s="185"/>
      <c r="C1595" s="185"/>
      <c r="D1595" s="185"/>
      <c r="E1595" s="185"/>
      <c r="F1595" s="185"/>
      <c r="G1595" s="185"/>
      <c r="H1595" s="185"/>
      <c r="I1595" s="185"/>
      <c r="J1595" s="185"/>
      <c r="K1595" s="185"/>
      <c r="L1595" s="185"/>
      <c r="M1595" s="185"/>
      <c r="N1595" s="185"/>
      <c r="O1595" s="185"/>
    </row>
    <row r="1596" spans="1:15" x14ac:dyDescent="0.3">
      <c r="A1596" s="185"/>
      <c r="B1596" s="185"/>
      <c r="C1596" s="185"/>
      <c r="D1596" s="185"/>
      <c r="E1596" s="185"/>
      <c r="F1596" s="185"/>
      <c r="G1596" s="185"/>
      <c r="H1596" s="185"/>
      <c r="I1596" s="185"/>
      <c r="J1596" s="185"/>
      <c r="K1596" s="185"/>
      <c r="L1596" s="185"/>
      <c r="M1596" s="185"/>
      <c r="N1596" s="185"/>
      <c r="O1596" s="185"/>
    </row>
    <row r="1597" spans="1:15" x14ac:dyDescent="0.3">
      <c r="A1597" s="185"/>
      <c r="B1597" s="185"/>
      <c r="C1597" s="185"/>
      <c r="D1597" s="185"/>
      <c r="E1597" s="185"/>
      <c r="F1597" s="185"/>
      <c r="G1597" s="185"/>
      <c r="H1597" s="185"/>
      <c r="I1597" s="185"/>
      <c r="J1597" s="185"/>
      <c r="K1597" s="185"/>
      <c r="L1597" s="185"/>
      <c r="M1597" s="185"/>
      <c r="N1597" s="185"/>
      <c r="O1597" s="185"/>
    </row>
    <row r="1598" spans="1:15" x14ac:dyDescent="0.3">
      <c r="A1598" s="185"/>
      <c r="B1598" s="185"/>
      <c r="C1598" s="185"/>
      <c r="D1598" s="185"/>
      <c r="E1598" s="185"/>
      <c r="F1598" s="185"/>
      <c r="G1598" s="185"/>
      <c r="H1598" s="185"/>
      <c r="I1598" s="185"/>
      <c r="J1598" s="185"/>
      <c r="K1598" s="185"/>
      <c r="L1598" s="185"/>
      <c r="M1598" s="185"/>
      <c r="N1598" s="185"/>
      <c r="O1598" s="185"/>
    </row>
    <row r="1599" spans="1:15" x14ac:dyDescent="0.3">
      <c r="A1599" s="185"/>
      <c r="B1599" s="185"/>
      <c r="C1599" s="185"/>
      <c r="D1599" s="185"/>
      <c r="E1599" s="185"/>
      <c r="F1599" s="185"/>
      <c r="G1599" s="185"/>
      <c r="H1599" s="185"/>
      <c r="I1599" s="185"/>
      <c r="J1599" s="185"/>
      <c r="K1599" s="185"/>
      <c r="L1599" s="185"/>
      <c r="M1599" s="185"/>
      <c r="N1599" s="185"/>
      <c r="O1599" s="185"/>
    </row>
    <row r="1600" spans="1:15" x14ac:dyDescent="0.3">
      <c r="A1600" s="185"/>
      <c r="B1600" s="185"/>
      <c r="C1600" s="185"/>
      <c r="D1600" s="185"/>
      <c r="E1600" s="185"/>
      <c r="F1600" s="185"/>
      <c r="G1600" s="185"/>
      <c r="H1600" s="185"/>
      <c r="I1600" s="185"/>
      <c r="J1600" s="185"/>
      <c r="K1600" s="185"/>
      <c r="L1600" s="185"/>
      <c r="M1600" s="185"/>
      <c r="N1600" s="185"/>
      <c r="O1600" s="185"/>
    </row>
    <row r="1601" spans="1:15" x14ac:dyDescent="0.3">
      <c r="A1601" s="185"/>
      <c r="B1601" s="185"/>
      <c r="C1601" s="185"/>
      <c r="D1601" s="185"/>
      <c r="E1601" s="185"/>
      <c r="F1601" s="185"/>
      <c r="G1601" s="185"/>
      <c r="H1601" s="185"/>
      <c r="I1601" s="185"/>
      <c r="J1601" s="185"/>
      <c r="K1601" s="185"/>
      <c r="L1601" s="185"/>
      <c r="M1601" s="185"/>
      <c r="N1601" s="185"/>
      <c r="O1601" s="185"/>
    </row>
    <row r="1602" spans="1:15" x14ac:dyDescent="0.3">
      <c r="A1602" s="185"/>
      <c r="B1602" s="185"/>
      <c r="C1602" s="185"/>
      <c r="D1602" s="185"/>
      <c r="E1602" s="185"/>
      <c r="F1602" s="185"/>
      <c r="G1602" s="185"/>
      <c r="H1602" s="185"/>
      <c r="I1602" s="185"/>
      <c r="J1602" s="185"/>
      <c r="K1602" s="185"/>
      <c r="L1602" s="185"/>
      <c r="M1602" s="185"/>
      <c r="N1602" s="185"/>
      <c r="O1602" s="185"/>
    </row>
    <row r="1603" spans="1:15" x14ac:dyDescent="0.3">
      <c r="A1603" s="185"/>
      <c r="B1603" s="185"/>
      <c r="C1603" s="185"/>
      <c r="D1603" s="185"/>
      <c r="E1603" s="185"/>
      <c r="F1603" s="185"/>
      <c r="G1603" s="185"/>
      <c r="H1603" s="185"/>
      <c r="I1603" s="185"/>
      <c r="J1603" s="185"/>
      <c r="K1603" s="185"/>
      <c r="L1603" s="185"/>
      <c r="M1603" s="185"/>
      <c r="N1603" s="185"/>
      <c r="O1603" s="185"/>
    </row>
    <row r="1604" spans="1:15" x14ac:dyDescent="0.3">
      <c r="A1604" s="185"/>
      <c r="B1604" s="185"/>
      <c r="C1604" s="185"/>
      <c r="D1604" s="185"/>
      <c r="E1604" s="185"/>
      <c r="F1604" s="185"/>
      <c r="G1604" s="185"/>
      <c r="H1604" s="185"/>
      <c r="I1604" s="185"/>
      <c r="J1604" s="185"/>
      <c r="K1604" s="185"/>
      <c r="L1604" s="185"/>
      <c r="M1604" s="185"/>
      <c r="N1604" s="185"/>
      <c r="O1604" s="185"/>
    </row>
    <row r="1605" spans="1:15" x14ac:dyDescent="0.3">
      <c r="A1605" s="185"/>
      <c r="B1605" s="185"/>
      <c r="C1605" s="185"/>
      <c r="D1605" s="185"/>
      <c r="E1605" s="185"/>
      <c r="F1605" s="185"/>
      <c r="G1605" s="185"/>
      <c r="H1605" s="185"/>
      <c r="I1605" s="185"/>
      <c r="J1605" s="185"/>
      <c r="K1605" s="185"/>
      <c r="L1605" s="185"/>
      <c r="M1605" s="185"/>
      <c r="N1605" s="185"/>
      <c r="O1605" s="185"/>
    </row>
    <row r="1606" spans="1:15" x14ac:dyDescent="0.3">
      <c r="A1606" s="185"/>
      <c r="B1606" s="185"/>
      <c r="C1606" s="185"/>
      <c r="D1606" s="185"/>
      <c r="E1606" s="185"/>
      <c r="F1606" s="185"/>
      <c r="G1606" s="185"/>
      <c r="H1606" s="185"/>
      <c r="I1606" s="185"/>
      <c r="J1606" s="185"/>
      <c r="K1606" s="185"/>
      <c r="L1606" s="185"/>
      <c r="M1606" s="185"/>
      <c r="N1606" s="185"/>
      <c r="O1606" s="185"/>
    </row>
    <row r="1607" spans="1:15" x14ac:dyDescent="0.3">
      <c r="A1607" s="185"/>
      <c r="B1607" s="185"/>
      <c r="C1607" s="185"/>
      <c r="D1607" s="185"/>
      <c r="E1607" s="185"/>
      <c r="F1607" s="185"/>
      <c r="G1607" s="185"/>
      <c r="H1607" s="185"/>
      <c r="I1607" s="185"/>
      <c r="J1607" s="185"/>
      <c r="K1607" s="185"/>
      <c r="L1607" s="185"/>
      <c r="M1607" s="185"/>
      <c r="N1607" s="185"/>
      <c r="O1607" s="185"/>
    </row>
  </sheetData>
  <mergeCells count="93">
    <mergeCell ref="G805:G806"/>
    <mergeCell ref="H805:K805"/>
    <mergeCell ref="L805:O805"/>
    <mergeCell ref="C897:C898"/>
    <mergeCell ref="D897:F897"/>
    <mergeCell ref="G897:G898"/>
    <mergeCell ref="H897:K897"/>
    <mergeCell ref="L897:O897"/>
    <mergeCell ref="C808:C809"/>
    <mergeCell ref="G877:G878"/>
    <mergeCell ref="H877:K877"/>
    <mergeCell ref="L877:O877"/>
    <mergeCell ref="C877:C878"/>
    <mergeCell ref="D877:F877"/>
    <mergeCell ref="C805:C806"/>
    <mergeCell ref="D805:F805"/>
    <mergeCell ref="L604:O604"/>
    <mergeCell ref="C502:C503"/>
    <mergeCell ref="D502:F502"/>
    <mergeCell ref="G502:G503"/>
    <mergeCell ref="H502:K502"/>
    <mergeCell ref="L502:O502"/>
    <mergeCell ref="L102:O102"/>
    <mergeCell ref="L303:O303"/>
    <mergeCell ref="D405:F405"/>
    <mergeCell ref="G405:G406"/>
    <mergeCell ref="H405:K405"/>
    <mergeCell ref="L405:O405"/>
    <mergeCell ref="D295:F295"/>
    <mergeCell ref="G295:G296"/>
    <mergeCell ref="H295:K295"/>
    <mergeCell ref="L295:O295"/>
    <mergeCell ref="D397:F397"/>
    <mergeCell ref="G397:G398"/>
    <mergeCell ref="H397:K397"/>
    <mergeCell ref="L397:O397"/>
    <mergeCell ref="G102:G103"/>
    <mergeCell ref="D102:F102"/>
    <mergeCell ref="L695:O695"/>
    <mergeCell ref="A1:O1"/>
    <mergeCell ref="A6:A7"/>
    <mergeCell ref="B6:B7"/>
    <mergeCell ref="C6:C7"/>
    <mergeCell ref="D6:F6"/>
    <mergeCell ref="G6:G7"/>
    <mergeCell ref="H6:K6"/>
    <mergeCell ref="L6:O6"/>
    <mergeCell ref="H205:K205"/>
    <mergeCell ref="L205:O205"/>
    <mergeCell ref="B205:B206"/>
    <mergeCell ref="C205:C206"/>
    <mergeCell ref="D205:F205"/>
    <mergeCell ref="G205:G206"/>
    <mergeCell ref="H102:K102"/>
    <mergeCell ref="G695:G696"/>
    <mergeCell ref="H695:K695"/>
    <mergeCell ref="B102:B103"/>
    <mergeCell ref="A203:A204"/>
    <mergeCell ref="B203:B204"/>
    <mergeCell ref="A293:A294"/>
    <mergeCell ref="B293:B294"/>
    <mergeCell ref="B295:B296"/>
    <mergeCell ref="C397:C398"/>
    <mergeCell ref="C604:C605"/>
    <mergeCell ref="D604:F604"/>
    <mergeCell ref="G604:G605"/>
    <mergeCell ref="H604:K604"/>
    <mergeCell ref="D695:F695"/>
    <mergeCell ref="B397:B398"/>
    <mergeCell ref="C102:C103"/>
    <mergeCell ref="B100:B101"/>
    <mergeCell ref="C295:C296"/>
    <mergeCell ref="A397:A399"/>
    <mergeCell ref="A502:A504"/>
    <mergeCell ref="B502:B503"/>
    <mergeCell ref="C695:C696"/>
    <mergeCell ref="B500:B501"/>
    <mergeCell ref="B602:B603"/>
    <mergeCell ref="A604:A607"/>
    <mergeCell ref="B604:B605"/>
    <mergeCell ref="A897:A898"/>
    <mergeCell ref="B805:B806"/>
    <mergeCell ref="B897:B898"/>
    <mergeCell ref="A102:A104"/>
    <mergeCell ref="A205:A207"/>
    <mergeCell ref="A295:A297"/>
    <mergeCell ref="A805:A807"/>
    <mergeCell ref="A894:A895"/>
    <mergeCell ref="A693:A694"/>
    <mergeCell ref="B693:B694"/>
    <mergeCell ref="B695:B696"/>
    <mergeCell ref="A802:A803"/>
    <mergeCell ref="A695:A69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6" sqref="F3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МЕНЮ 7-11</vt:lpstr>
      <vt:lpstr>МЕНЮ 11-18</vt:lpstr>
      <vt:lpstr>Лист2</vt:lpstr>
      <vt:lpstr>Лист 3</vt:lpstr>
      <vt:lpstr>'МЕНЮ 7-11'!Заголовки_для_печати</vt:lpstr>
      <vt:lpstr>'МЕНЮ 7-11'!Область_печати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Лютикова</dc:creator>
  <cp:lastModifiedBy>СТОЛОВАЯ</cp:lastModifiedBy>
  <cp:lastPrinted>2023-10-24T00:58:30Z</cp:lastPrinted>
  <dcterms:created xsi:type="dcterms:W3CDTF">2020-07-25T05:47:13Z</dcterms:created>
  <dcterms:modified xsi:type="dcterms:W3CDTF">2024-02-25T23:56:11Z</dcterms:modified>
</cp:coreProperties>
</file>